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Instructions" sheetId="2" state="visible" r:id="rId4"/>
    <sheet name="Organization Info" sheetId="3" state="visible" r:id="rId5"/>
    <sheet name="Clause Assessment" sheetId="4" state="visible" r:id="rId6"/>
    <sheet name="Annex A Controls" sheetId="5" state="visible" r:id="rId7"/>
    <sheet name="Recommenda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<sst xmlns="http://schemas.openxmlformats.org/spreadsheetml/2006/main" count="706" uniqueCount="416">
  <si>
    <t xml:space="preserve">ISO/IEC 42001:2023  ·  AI MANAGEMENT SYSTEM GAP ASSESSMENT</t>
  </si>
  <si>
    <t xml:space="preserve">Powered by the OvikAI Three-Layer Assurance Framework  ·  ovikai.com</t>
  </si>
  <si>
    <t xml:space="preserve">Organisation</t>
  </si>
  <si>
    <t xml:space="preserve">Assessment Date</t>
  </si>
  <si>
    <t xml:space="preserve">Assessor Name</t>
  </si>
  <si>
    <t xml:space="preserve">Lead Consultant</t>
  </si>
  <si>
    <t xml:space="preserve">OVERALL COMPLIANCE STATUS</t>
  </si>
  <si>
    <t xml:space="preserve">Status</t>
  </si>
  <si>
    <t xml:space="preserve">Clauses</t>
  </si>
  <si>
    <t xml:space="preserve">Annex A</t>
  </si>
  <si>
    <t xml:space="preserve">Total</t>
  </si>
  <si>
    <t xml:space="preserve">Percentage</t>
  </si>
  <si>
    <t xml:space="preserve">Implemented</t>
  </si>
  <si>
    <t xml:space="preserve">Partial</t>
  </si>
  <si>
    <t xml:space="preserve">Not Implemented</t>
  </si>
  <si>
    <t xml:space="preserve">N/A</t>
  </si>
  <si>
    <t xml:space="preserve">TOTAL</t>
  </si>
  <si>
    <t xml:space="preserve">GAPS BY PRIORITY</t>
  </si>
  <si>
    <t xml:space="preserve">Priority</t>
  </si>
  <si>
    <t xml:space="preserve">Est. Days</t>
  </si>
  <si>
    <t xml:space="preserve">High</t>
  </si>
  <si>
    <t xml:space="preserve">Medium</t>
  </si>
  <si>
    <t xml:space="preserve">Low</t>
  </si>
  <si>
    <t xml:space="preserve">CERTIFICATION READINESS SCORE</t>
  </si>
  <si>
    <t xml:space="preserve">Current Readiness</t>
  </si>
  <si>
    <t xml:space="preserve">Target Score</t>
  </si>
  <si>
    <t xml:space="preserve">Gap to Close</t>
  </si>
  <si>
    <t xml:space="preserve">SCORE INTERPRETATION</t>
  </si>
  <si>
    <t xml:space="preserve">Score Range</t>
  </si>
  <si>
    <t xml:space="preserve">What It Means</t>
  </si>
  <si>
    <t xml:space="preserve">0% – 25%</t>
  </si>
  <si>
    <t xml:space="preserve">Not ready</t>
  </si>
  <si>
    <t xml:space="preserve">Major gaps across all areas. Do not attempt certification. Focus on foundational elements first.</t>
  </si>
  <si>
    <t xml:space="preserve">26% – 50%</t>
  </si>
  <si>
    <t xml:space="preserve">Early stage</t>
  </si>
  <si>
    <t xml:space="preserve">Foundational elements partially in place. 12–18 months to certification readiness with focused effort.</t>
  </si>
  <si>
    <t xml:space="preserve">51% – 75%</t>
  </si>
  <si>
    <t xml:space="preserve">Progressing</t>
  </si>
  <si>
    <t xml:space="preserve">Core requirements addressed. Gaps in operationalisation. 6–12 months to certification with the OvikAI programme.</t>
  </si>
  <si>
    <t xml:space="preserve">76% – 90%</t>
  </si>
  <si>
    <t xml:space="preserve">Advanced</t>
  </si>
  <si>
    <t xml:space="preserve">Minor gaps. Certification feasible within 3–6 months. Focus on evidence documentation and audit readiness.</t>
  </si>
  <si>
    <t xml:space="preserve">91% – 100%</t>
  </si>
  <si>
    <t xml:space="preserve">Certification ready</t>
  </si>
  <si>
    <t xml:space="preserve">Minor observations only. Proceed to stage 1 audit. Ensure all evidence is documented and accessible.</t>
  </si>
  <si>
    <t xml:space="preserve">GAPS BY OVIKAĪ LAYER</t>
  </si>
  <si>
    <t xml:space="preserve">Layer</t>
  </si>
  <si>
    <t xml:space="preserve">Description</t>
  </si>
  <si>
    <t xml:space="preserve">Clause Gaps</t>
  </si>
  <si>
    <t xml:space="preserve">Annex A Gaps</t>
  </si>
  <si>
    <t xml:space="preserve">Total Gaps</t>
  </si>
  <si>
    <t xml:space="preserve">Layer 1</t>
  </si>
  <si>
    <t xml:space="preserve">Red Team &amp; Assure</t>
  </si>
  <si>
    <t xml:space="preserve">Layer 2</t>
  </si>
  <si>
    <t xml:space="preserve">Register &amp; Govern</t>
  </si>
  <si>
    <t xml:space="preserve">Layer 3</t>
  </si>
  <si>
    <t xml:space="preserve">Operate &amp; Monitor</t>
  </si>
  <si>
    <t xml:space="preserve">All Layers</t>
  </si>
  <si>
    <t xml:space="preserve">Foundation / All</t>
  </si>
  <si>
    <t xml:space="preserve">ISO/IEC 42001 Gap Assessment — How to Use This Template</t>
  </si>
  <si>
    <t xml:space="preserve">OvikAI · Confidential — Presenter Use Only</t>
  </si>
  <si>
    <t xml:space="preserve">HOW TO USE THIS TEMPLATE</t>
  </si>
  <si>
    <t xml:space="preserve">Step 1</t>
  </si>
  <si>
    <t xml:space="preserve">Complete 'Organization Info' with client details and AI systems inventory.</t>
  </si>
  <si>
    <t xml:space="preserve">Step 2</t>
  </si>
  <si>
    <t xml:space="preserve">In 'Clause Assessment', set Current Status for each clause using the dropdown. Override the pre-populated Priority if needed.</t>
  </si>
  <si>
    <t xml:space="preserve">Step 3</t>
  </si>
  <si>
    <t xml:space="preserve">Document existing evidence. Be specific — name the document, version, and date.</t>
  </si>
  <si>
    <t xml:space="preserve">Step 4</t>
  </si>
  <si>
    <t xml:space="preserve">Describe the gap. What specifically is missing or incomplete?</t>
  </si>
  <si>
    <t xml:space="preserve">Step 5</t>
  </si>
  <si>
    <t xml:space="preserve">Override the Default Recommendation if the client context requires a different approach.</t>
  </si>
  <si>
    <t xml:space="preserve">Step 6</t>
  </si>
  <si>
    <t xml:space="preserve">Repeat Steps 2–5 for 'Annex A Controls'.</t>
  </si>
  <si>
    <t xml:space="preserve">Step 7</t>
  </si>
  <si>
    <t xml:space="preserve">Use the Dashboard to review the auto-calculated compliance score and layer breakdown.</t>
  </si>
  <si>
    <t xml:space="preserve">Step 8</t>
  </si>
  <si>
    <t xml:space="preserve">Populate the Recommendations tab. Pre-populated items from high-priority gaps are a starting point — add client-specific actions.</t>
  </si>
  <si>
    <t xml:space="preserve">NC CLASSIFICATION — What Each Level Means for Certification</t>
  </si>
  <si>
    <t xml:space="preserve">Major NC</t>
  </si>
  <si>
    <t xml:space="preserve">Critical for certification. An auditor WILL raise this as a major nonconformity. Certification is blocked until resolved. Address in Month 1–2.</t>
  </si>
  <si>
    <t xml:space="preserve">Minor NC</t>
  </si>
  <si>
    <t xml:space="preserve">Important but not blocking. An auditor WILL raise this as a minor NC. Corrective action plan required at certification. Address in Month 2–4.</t>
  </si>
  <si>
    <t xml:space="preserve">Observation</t>
  </si>
  <si>
    <t xml:space="preserve">Good to have. An auditor MAY comment on this. Not blocking certification but should be addressed for maturity. Address in Month 4–6.</t>
  </si>
  <si>
    <t xml:space="preserve">OVIKAĪ LAYER MAPPING — How the Three Layers Address ISO 42001</t>
  </si>
  <si>
    <t xml:space="preserve">Layer 1 — Red Team &amp; Assure</t>
  </si>
  <si>
    <t xml:space="preserve">Pre-deployment adversarial testing and impact assessment. Addresses: 6.1.1, 6.1.2, 6.1.3, 6.1.4, 8.2, 8.3, A.5.2, A.5.3, A.5.4, A.6.5, A.6.7.</t>
  </si>
  <si>
    <t xml:space="preserve">Layer 2 — Register &amp; Govern</t>
  </si>
  <si>
    <t xml:space="preserve">Governed approval workflow and component registry. Addresses: 5.3, 6.3, 7.5, 8.1, 8.4, 9.2, A.2.3, A.3.2, A.4.3, A.6.2, A.6.3, A.6.6, A.7.5, A.9.3, A.9.4, A.10.2.</t>
  </si>
  <si>
    <t xml:space="preserve">Layer 3 — Operate &amp; Monitor</t>
  </si>
  <si>
    <t xml:space="preserve">Runtime governance, audit trail, and post-market monitoring. Addresses: 6.2, 9.1, 10.1, 10.2, A.6.8, A.7.2, A.7.3, A.8.3, A.8.4, A.8.5, A.9.2, A.9.5, A.10.3.</t>
  </si>
  <si>
    <t xml:space="preserve">Foundation / All Layers</t>
  </si>
  <si>
    <t xml:space="preserve">Organisational foundation that all three layers depend on. Addresses: 4.1-4.4, 5.1, 5.2, 7.1-7.4, 9.3, A.2.2, A.3.3, A.4.2, A.4.4, A.8.2, A.10.4, A.10.5.</t>
  </si>
  <si>
    <t xml:space="preserve">ORGANISATION INFORMATION</t>
  </si>
  <si>
    <t xml:space="preserve">CLIENT DETAILS</t>
  </si>
  <si>
    <t xml:space="preserve">Organisation Name</t>
  </si>
  <si>
    <t xml:space="preserve">Industry / Sector</t>
  </si>
  <si>
    <t xml:space="preserve">Headquarters</t>
  </si>
  <si>
    <t xml:space="preserve">Other Locations</t>
  </si>
  <si>
    <t xml:space="preserve">Total Employees</t>
  </si>
  <si>
    <t xml:space="preserve">AI / ML Team Size</t>
  </si>
  <si>
    <t xml:space="preserve">AI Systems (Production)</t>
  </si>
  <si>
    <t xml:space="preserve">AI Systems (Development / Evaluation)</t>
  </si>
  <si>
    <t xml:space="preserve">Client Primary Contact</t>
  </si>
  <si>
    <t xml:space="preserve">Existing Certifications</t>
  </si>
  <si>
    <t xml:space="preserve">Reason for ISO 42001</t>
  </si>
  <si>
    <t xml:space="preserve">Target Certification Date</t>
  </si>
  <si>
    <t xml:space="preserve">Budget Allocated</t>
  </si>
  <si>
    <t xml:space="preserve">AI SYSTEMS INVENTORY</t>
  </si>
  <si>
    <t xml:space="preserve">System Name</t>
  </si>
  <si>
    <t xml:space="preserve">Type</t>
  </si>
  <si>
    <t xml:space="preserve">Risk Level</t>
  </si>
  <si>
    <t xml:space="preserve">Owner</t>
  </si>
  <si>
    <t xml:space="preserve">ISO 42001 CLAUSE ASSESSMENT  ·  OvikAI Governed AI Factory Framework</t>
  </si>
  <si>
    <t xml:space="preserve">Clause</t>
  </si>
  <si>
    <t xml:space="preserve">Requirement</t>
  </si>
  <si>
    <t xml:space="preserve">What to Check</t>
  </si>
  <si>
    <t xml:space="preserve">OvikAI Layer</t>
  </si>
  <si>
    <t xml:space="preserve">EU AI Act</t>
  </si>
  <si>
    <t xml:space="preserve">NC Classification</t>
  </si>
  <si>
    <t xml:space="preserve">Current Status</t>
  </si>
  <si>
    <t xml:space="preserve">Evidence (if any)</t>
  </si>
  <si>
    <t xml:space="preserve">Gap Identified</t>
  </si>
  <si>
    <t xml:space="preserve">Effort
(Days)</t>
  </si>
  <si>
    <t xml:space="preserve">Recommendation (override if needed)</t>
  </si>
  <si>
    <t xml:space="preserve">4.1</t>
  </si>
  <si>
    <t xml:space="preserve">Understanding the organisation and its context</t>
  </si>
  <si>
    <t xml:space="preserve">Has the organisation documented internal and external issues that affect AI governance?
Ask for: PESTLE or equivalent analysis with AI focus; regulatory landscape mapping; list of applicable AI laws by jurisdiction.</t>
  </si>
  <si>
    <t xml:space="preserve">Foundation</t>
  </si>
  <si>
    <t xml:space="preserve">All Articles</t>
  </si>
  <si>
    <t xml:space="preserve">Conduct a PESTLE analysis with AI focus. Document regulatory requirements (EU AI Act, GDPR, sector-specific). Review annually and after significant regulatory changes.</t>
  </si>
  <si>
    <t xml:space="preserve">4.2</t>
  </si>
  <si>
    <t xml:space="preserve">Understanding needs of interested parties</t>
  </si>
  <si>
    <t xml:space="preserve">Have all stakeholders been identified including affected persons (not just clients)?
Ask for: stakeholder register; requirements per stakeholder; process for capturing affected persons (job applicants, patients, customers).</t>
  </si>
  <si>
    <t xml:space="preserve">Art.9, Art.13</t>
  </si>
  <si>
    <t xml:space="preserve">Create an interested parties matrix. Include: clients, regulators, employees, affected persons, data subjects. Document AI-specific requirements per party. Update quarterly.</t>
  </si>
  <si>
    <t xml:space="preserve">4.3</t>
  </si>
  <si>
    <t xml:space="preserve">Determining scope of AIMS</t>
  </si>
  <si>
    <t xml:space="preserve">Is the AI Management System scope formally defined with boundaries and exclusions justified?
Ask for: scope statement document; list of AI systems in scope; exclusions with written justification.</t>
  </si>
  <si>
    <t xml:space="preserve">Draft formal AIMS scope statement. List all AI systems in scope with version numbers. Document any exclusions with justified rationale. Obtain management sign-off.</t>
  </si>
  <si>
    <t xml:space="preserve">4.4</t>
  </si>
  <si>
    <t xml:space="preserve">AI Management System</t>
  </si>
  <si>
    <t xml:space="preserve">Is a formal AIMS established with documented processes and their interactions?
Ask for: AIMS Manual or equivalent; process map showing interactions; evidence of system operation.</t>
  </si>
  <si>
    <t xml:space="preserve">Art.9</t>
  </si>
  <si>
    <t xml:space="preserve">Design AIMS structure and produce an AIMS Manual. Define process interactions using a process map. Align with existing ISO 27001 or ISO 9001 structure if present.</t>
  </si>
  <si>
    <t xml:space="preserve">5.1</t>
  </si>
  <si>
    <t xml:space="preserve">Leadership and commitment</t>
  </si>
  <si>
    <t xml:space="preserve">Is top management demonstrably and actively committed to AIMS — not just in writing?
Ask for: signed AI governance policy; board minutes referencing AI governance; resource allocation decisions; AI governance committee terms of reference.</t>
  </si>
  <si>
    <t xml:space="preserve">Obtain formal CEO/Board commitment statement. Establish an AI Governance Board with defined terms of reference. Allocate dedicated budget. Hold monthly AI governance review meetings.</t>
  </si>
  <si>
    <t xml:space="preserve">5.2</t>
  </si>
  <si>
    <t xml:space="preserve">AI Policy</t>
  </si>
  <si>
    <t xml:space="preserve">Does a formal AI Policy exist that covers ethical principles, scope, prohibited uses, and responsibilities?
Ask for: dated, signed AI Policy document; evidence it has been communicated to all staff; acknowledgement records.</t>
  </si>
  <si>
    <t xml:space="preserve">Develop a comprehensive AI Policy covering: ethical principles, scope, prohibited uses, accountability, review cycle. Communicate to all staff. Publish externally where appropriate. Review annually.</t>
  </si>
  <si>
    <t xml:space="preserve">5.3</t>
  </si>
  <si>
    <t xml:space="preserve">Organisational roles, responsibilities and authorities</t>
  </si>
  <si>
    <t xml:space="preserve">Are specific AIMS roles defined with clear responsibilities — CAIO, AI Ethics Lead, Risk Manager?
Ask for: RACI matrix for AI governance; job descriptions for AI governance roles; appointment letters or equivalent.</t>
  </si>
  <si>
    <t xml:space="preserve">Appoint a Chief AI Officer (CAIO) or equivalent. Define AIMS Manager, AI Ethics Lead, and Risk Manager roles. Create RACI matrix. Communicate roles to the organisation.</t>
  </si>
  <si>
    <t xml:space="preserve">6.1.1</t>
  </si>
  <si>
    <t xml:space="preserve">Actions to address risks and opportunities — General</t>
  </si>
  <si>
    <t xml:space="preserve">Is risk-based thinking embedded in AIMS planning — not just addressed reactively?
Ask for: documented process for identifying risks and opportunities; evidence it is applied during planning cycles.</t>
  </si>
  <si>
    <t xml:space="preserve">Integrate risk-based thinking into all AIMS planning activities. Document the process for identifying AI risks and opportunities. Link to strategic planning cycle.</t>
  </si>
  <si>
    <t xml:space="preserve">6.1.2</t>
  </si>
  <si>
    <t xml:space="preserve">AI risk assessment</t>
  </si>
  <si>
    <t xml:space="preserve">Is there a documented process to identify, analyse, and evaluate AI risks across all systems?
Ask for: AI risk assessment methodology; risk register with all AI systems; risk criteria; evidence of assessment being conducted.</t>
  </si>
  <si>
    <t xml:space="preserve">Develop an AI risk assessment methodology covering: risk identification, likelihood/impact scoring, risk criteria, and risk register. Conduct assessment for all in-scope AI systems. Assign risk owners. Review quarterly for HIGH-RISK systems.</t>
  </si>
  <si>
    <t xml:space="preserve">6.1.3</t>
  </si>
  <si>
    <t xml:space="preserve">AI risk treatment</t>
  </si>
  <si>
    <t xml:space="preserve">Are risk treatment options formally selected with treatment plans and Statement of Applicability?
Ask for: risk treatment plans per system; Statement of Applicability (SoA); evidence of treatment plan sign-off.</t>
  </si>
  <si>
    <t xml:space="preserve">Develop risk treatment plans for all High and Critical risks. Produce Statement of Applicability mapping Annex A controls to assessed risks. Obtain management approval. Track treatment plan execution.</t>
  </si>
  <si>
    <t xml:space="preserve">6.1.4</t>
  </si>
  <si>
    <t xml:space="preserve">AI system impact assessment</t>
  </si>
  <si>
    <t xml:space="preserve">Have formal impact assessments been conducted evaluating consequences on individuals, groups, and society?
Ask for: impact assessment reports per HIGH-RISK AI system; evidence of mitigation measures; sign-off by Data Protection Officer or equivalent.</t>
  </si>
  <si>
    <t xml:space="preserve">Conduct impact assessments for all HIGH-RISK AI systems. Cover: individual impacts, group differential impacts, societal impacts, and mitigation measures. Integrate with GDPR Data Protection Impact Assessment where applicable. Document and maintain.</t>
  </si>
  <si>
    <t xml:space="preserve">6.2</t>
  </si>
  <si>
    <t xml:space="preserve">AI objectives and planning to achieve them</t>
  </si>
  <si>
    <t xml:space="preserve">Are SMART objectives defined for AI governance with assigned owners, timelines, and resources?
Ask for: documented AI objectives; measurable targets (e.g. bias reduction %, documentation coverage %); review records.</t>
  </si>
  <si>
    <t xml:space="preserve">Define at least 5 measurable AI governance objectives. Examples: 100% model card coverage by Q2; bias test pass rate &gt;95%; zero undocumented AI systems in production. Assign owners, set timelines, and review quarterly.</t>
  </si>
  <si>
    <t xml:space="preserve">6.3</t>
  </si>
  <si>
    <t xml:space="preserve">Planning of changes</t>
  </si>
  <si>
    <t xml:space="preserve">Are changes to AIMS planned and managed — including model version updates and new AI system deployments?
Ask for: change management procedure; evidence AI changes are reviewed before implementation; approval records.</t>
  </si>
  <si>
    <t xml:space="preserve">Integrate AI system changes into existing change management process. Define AI-specific change categories. Require AIMS Manager approval for all significant AI changes. Maintain a change log.</t>
  </si>
  <si>
    <t xml:space="preserve">7.1</t>
  </si>
  <si>
    <t xml:space="preserve">Resources</t>
  </si>
  <si>
    <t xml:space="preserve">Have adequate resources — budget, tools, personnel — been formally allocated for AIMS operation?
Ask for: budget allocation document; headcount plan for AI governance roles; tooling procurement decisions.</t>
  </si>
  <si>
    <t xml:space="preserve">Formalise resource allocation for AIMS. Define minimum team: CAIO, AIMS Manager, Ethics Lead. Procure required tools (bias testing, monitoring, documentation). Document annual budget with board approval.</t>
  </si>
  <si>
    <t xml:space="preserve">7.2</t>
  </si>
  <si>
    <t xml:space="preserve">Competence</t>
  </si>
  <si>
    <t xml:space="preserve">Are competence requirements defined for all roles affecting AI performance? Is training in place?
Ask for: competence matrix; training records; responsible AI training programme; evidence of competence assessment.</t>
  </si>
  <si>
    <t xml:space="preserve">Define competence requirements for all AI roles — technical and governance. Develop responsible AI training programme. Maintain training records. Include AI ethics in onboarding. Assess competence annually.</t>
  </si>
  <si>
    <t xml:space="preserve">7.3</t>
  </si>
  <si>
    <t xml:space="preserve">Awareness</t>
  </si>
  <si>
    <t xml:space="preserve">Are all personnel aware of the AI Policy, their contribution to AIMS, and consequences of non-compliance?
Ask for: awareness session records; AI Policy acknowledgement logs; communication evidence.</t>
  </si>
  <si>
    <t xml:space="preserve">Run all-staff AI governance awareness sessions. Communicate AI Policy with acknowledgement. Include AI governance in new employee onboarding. Run annual refresher. Track completion rates.</t>
  </si>
  <si>
    <t xml:space="preserve">7.4</t>
  </si>
  <si>
    <t xml:space="preserve">Communication</t>
  </si>
  <si>
    <t xml:space="preserve">Is there a formal communication plan for AIMS — what is communicated, when, to whom, and how?
Ask for: AIMS communication plan; evidence of internal communications; external communication records.</t>
  </si>
  <si>
    <t xml:space="preserve">Art.13</t>
  </si>
  <si>
    <t xml:space="preserve">Develop AIMS communication plan. Define: internal reporting cadence, stakeholder updates, regulator communications, public transparency disclosures. Assign communication owners.</t>
  </si>
  <si>
    <t xml:space="preserve">7.5</t>
  </si>
  <si>
    <t xml:space="preserve">Documented information</t>
  </si>
  <si>
    <t xml:space="preserve">Is documented information created, updated, and controlled — with version control and access management?
Ask for: document control procedure; version history for key documents; evidence that all AI systems have documentation; document register.</t>
  </si>
  <si>
    <t xml:space="preserve">Art.12</t>
  </si>
  <si>
    <t xml:space="preserve">Establish document control procedure. Create model cards for all production AI systems. Implement version control. Define document retention periods. Align with ISO 27001 document control if applicable.</t>
  </si>
  <si>
    <t xml:space="preserve">8.1</t>
  </si>
  <si>
    <t xml:space="preserve">Operational planning and control</t>
  </si>
  <si>
    <t xml:space="preserve">Are AI-specific operational controls in place — ethics gates in SDLC, outsourced process controls?
Ask for: AI development lifecycle with governance gates; evidence of ethics review at each stage; controls for third-party AI development.</t>
  </si>
  <si>
    <t xml:space="preserve">Integrate AI governance gates into SDLC. Define mandatory checkpoints: requirements review, bias assessment, ethics approval, deployment sign-off. Control outsourced AI development with contractual requirements.</t>
  </si>
  <si>
    <t xml:space="preserve">8.2</t>
  </si>
  <si>
    <t xml:space="preserve">AI risk assessment (operational)</t>
  </si>
  <si>
    <t xml:space="preserve">Are risk assessments conducted at planned intervals — quarterly for HIGH-RISK, annually for others — and after significant changes?
Ask for: risk assessment schedule; evidence of periodic assessments; triggered assessment records after model changes.</t>
  </si>
  <si>
    <t xml:space="preserve">Define risk assessment frequency: quarterly for HIGH-RISK systems, annually for MINIMAL/LIMITED risk. Mandate triggered assessments after: model version updates, data changes, significant incidents. Document and track.</t>
  </si>
  <si>
    <t xml:space="preserve">8.3</t>
  </si>
  <si>
    <t xml:space="preserve">AI risk treatment (operational)</t>
  </si>
  <si>
    <t xml:space="preserve">Is the risk treatment plan being actively implemented with evidence of control effectiveness?
Ask for: treatment plan implementation records; control testing evidence; residual risk acceptance sign-off.</t>
  </si>
  <si>
    <t xml:space="preserve">Implement all risk treatment controls from the treatment plan. Document evidence of implementation. Test control effectiveness. Record residual risk acceptance by appropriate authority. Track via risk register.</t>
  </si>
  <si>
    <t xml:space="preserve">8.4</t>
  </si>
  <si>
    <t xml:space="preserve">AI system life cycle</t>
  </si>
  <si>
    <t xml:space="preserve">Are AI system lifecycle processes formally managed — from design through decommissioning?
Ask for: AI lifecycle policy; model cards for all systems; bias testing in CI/CD pipeline; human oversight mechanism; decommissioning procedure.</t>
  </si>
  <si>
    <t xml:space="preserve">Art.9, Art.12</t>
  </si>
  <si>
    <t xml:space="preserve">Define AI system lifecycle stages and governance requirements at each stage. Create model cards for all systems. Integrate bias testing into CI/CD. Establish human review mechanism for HIGH-RISK decisions. Define decommissioning process.</t>
  </si>
  <si>
    <t xml:space="preserve">9.1</t>
  </si>
  <si>
    <t xml:space="preserve">Monitoring, measurement, analysis and evaluation</t>
  </si>
  <si>
    <t xml:space="preserve">Are KPIs defined and tracked for AIMS performance — bias metrics, model accuracy, incident rates, documentation coverage?
Ask for: KPI dashboard; performance data; evidence of regular review; trend analysis.</t>
  </si>
  <si>
    <t xml:space="preserve">Art.12, Art.72</t>
  </si>
  <si>
    <t xml:space="preserve">Define AI governance KPIs including: bias incident rate, model accuracy drift, documentation coverage %, HITL override rate, mean time to incident detection. Create monitoring dashboard. Review monthly. Report to management quarterly.</t>
  </si>
  <si>
    <t xml:space="preserve">9.2</t>
  </si>
  <si>
    <t xml:space="preserve">Internal audit</t>
  </si>
  <si>
    <t xml:space="preserve">Is an internal audit programme in place covering AIMS? Are auditors trained? Have audits been conducted?
Ask for: audit programme; auditor competence records; completed audit reports; corrective action tracking.</t>
  </si>
  <si>
    <t xml:space="preserve">Establish AI governance audit programme. Train internal auditors on ISO 42001. Schedule at least one full AIMS audit before certification. Document findings and track corrective actions. Ensure auditor independence.</t>
  </si>
  <si>
    <t xml:space="preserve">9.3</t>
  </si>
  <si>
    <t xml:space="preserve">Management review</t>
  </si>
  <si>
    <t xml:space="preserve">Does top management formally review AIMS at planned intervals with documented inputs and outputs?
Ask for: management review meeting records; review agenda template; decisions and action items from reviews.</t>
  </si>
  <si>
    <t xml:space="preserve">Schedule quarterly AI governance management reviews. Define standard agenda: KPI review, risk status, audit findings, nonconformities, resource adequacy, improvement opportunities. Document decisions and actions. Track completion.</t>
  </si>
  <si>
    <t xml:space="preserve">10.1</t>
  </si>
  <si>
    <t xml:space="preserve">Continual improvement</t>
  </si>
  <si>
    <t xml:space="preserve">Is there a process for continually improving AIMS suitability, adequacy, and effectiveness?
Ask for: improvement register; evidence that lessons from incidents are captured; improvement proposals and outcomes.</t>
  </si>
  <si>
    <t xml:space="preserve">Art.72</t>
  </si>
  <si>
    <t xml:space="preserve">Establish an improvement register. Capture lessons from AI incidents, near-misses, and audit findings. Track improvement proposals through to implementation. Report improvement outcomes in management review.</t>
  </si>
  <si>
    <t xml:space="preserve">10.2</t>
  </si>
  <si>
    <t xml:space="preserve">Nonconformity and corrective action</t>
  </si>
  <si>
    <t xml:space="preserve">Are nonconformities identified, documented, and addressed with root cause analysis and corrective actions?
Ask for: nonconformity register; corrective action records (CARs); evidence of root cause analysis; effectiveness verification.</t>
  </si>
  <si>
    <t xml:space="preserve">Implement a formal nonconformity and corrective action procedure. Create a nonconformity register. For each NC: document the finding, conduct root cause analysis, define corrective action, assign owner, set target date, verify effectiveness. Include AI incidents as nonconformities.</t>
  </si>
  <si>
    <t xml:space="preserve">ISO 42001 ANNEX A CONTROLS ASSESSMENT  ·  OvikAI Governed AI Factory Framework</t>
  </si>
  <si>
    <t xml:space="preserve">Control ID</t>
  </si>
  <si>
    <t xml:space="preserve">Control Title</t>
  </si>
  <si>
    <t xml:space="preserve">Control Description</t>
  </si>
  <si>
    <t xml:space="preserve">Applicable?</t>
  </si>
  <si>
    <t xml:space="preserve">Gap</t>
  </si>
  <si>
    <t xml:space="preserve">Recommendation</t>
  </si>
  <si>
    <t xml:space="preserve">A.2.2</t>
  </si>
  <si>
    <t xml:space="preserve">AI policy</t>
  </si>
  <si>
    <t xml:space="preserve">Policies for AI aligned with organisational policies</t>
  </si>
  <si>
    <t xml:space="preserve">Yes</t>
  </si>
  <si>
    <t xml:space="preserve">Create a formal AI Policy. Ensure alignment with existing information security and data governance policies. Cover: ethical principles, scope, prohibited uses, accountability, and review cycle.</t>
  </si>
  <si>
    <t xml:space="preserve">A.2.3</t>
  </si>
  <si>
    <t xml:space="preserve">AI system policy</t>
  </si>
  <si>
    <t xml:space="preserve">Document policies for each individual AI system</t>
  </si>
  <si>
    <t xml:space="preserve">Develop a one-page system policy for each production AI system covering: purpose, risk level, approved use cases, prohibited uses, and owner.</t>
  </si>
  <si>
    <t xml:space="preserve">A.3.2</t>
  </si>
  <si>
    <t xml:space="preserve">Roles and responsibilities</t>
  </si>
  <si>
    <t xml:space="preserve">Define roles for AI development and deployment with clear accountability</t>
  </si>
  <si>
    <t xml:space="preserve">Define CAIO, AIMS Manager, AI Ethics Lead, and Risk Manager roles. Create RACI matrix. Publish role descriptions. Obtain formal appointments.</t>
  </si>
  <si>
    <t xml:space="preserve">A.3.3</t>
  </si>
  <si>
    <t xml:space="preserve">Reporting to management</t>
  </si>
  <si>
    <t xml:space="preserve">Establish formal reporting mechanisms to management for AI governance</t>
  </si>
  <si>
    <t xml:space="preserve">Define AI governance reporting structure. Establish monthly AI Board reporting. Create standard report template covering: KPIs, incidents, risks, compliance status.</t>
  </si>
  <si>
    <t xml:space="preserve">A.4.2</t>
  </si>
  <si>
    <t xml:space="preserve">Resourcing</t>
  </si>
  <si>
    <t xml:space="preserve">Provide adequate resources for AI system lifecycle governance</t>
  </si>
  <si>
    <t xml:space="preserve">Formalise governance resource allocation. Minimum: CAIO, AIMS Manager, Ethics Lead. Procure bias testing, monitoring, and documentation tools. Secure annual budget approval.</t>
  </si>
  <si>
    <t xml:space="preserve">A.4.3</t>
  </si>
  <si>
    <t xml:space="preserve">Assigning of responsibilities</t>
  </si>
  <si>
    <t xml:space="preserve">Assign competent persons as owners for each AI system</t>
  </si>
  <si>
    <t xml:space="preserve">Assign a named system owner for each production AI system. Document ownership in the agent registry. Include ownership in performance objectives.</t>
  </si>
  <si>
    <t xml:space="preserve">A.4.4</t>
  </si>
  <si>
    <t xml:space="preserve">Allocation of resources</t>
  </si>
  <si>
    <t xml:space="preserve">Allocate resources to each individual AI system lifecycle</t>
  </si>
  <si>
    <t xml:space="preserve">Define per-system resource allocation covering: maintenance budget, monitoring tooling, and governance overhead. Review annually.</t>
  </si>
  <si>
    <t xml:space="preserve">A.5.2</t>
  </si>
  <si>
    <t xml:space="preserve">Assessing AI system impact on individuals</t>
  </si>
  <si>
    <t xml:space="preserve">Formally assess consequences of AI decisions on individuals</t>
  </si>
  <si>
    <t xml:space="preserve">Conduct individual impact assessments for all HIGH-RISK AI systems. Cover: decision accuracy impact, right of appeal, explanation provision, and remediation process. Document and maintain.</t>
  </si>
  <si>
    <t xml:space="preserve">A.5.3</t>
  </si>
  <si>
    <t xml:space="preserve">Assessing AI system impact on groups</t>
  </si>
  <si>
    <t xml:space="preserve">Assess differential impacts of AI on demographic groups</t>
  </si>
  <si>
    <t xml:space="preserve">Conduct group impact assessments covering protected characteristics. Use fairness metrics (demographic parity, equalised odds). Document findings and mitigations. Re-assess after model changes.</t>
  </si>
  <si>
    <t xml:space="preserve">A.5.4</t>
  </si>
  <si>
    <t xml:space="preserve">Processes for assessing potential biases</t>
  </si>
  <si>
    <t xml:space="preserve">Establish and operate bias assessment processes</t>
  </si>
  <si>
    <t xml:space="preserve">Implement bias testing in CI/CD pipeline using tools such as Fairlearn or AIF360. Define bias thresholds. Conduct bias assessment before every deployment. Document results and mitigations.</t>
  </si>
  <si>
    <t xml:space="preserve">A.6.2</t>
  </si>
  <si>
    <t xml:space="preserve">Documentation of AI system</t>
  </si>
  <si>
    <t xml:space="preserve">Maintain documentation throughout AI system lifecycle — model cards</t>
  </si>
  <si>
    <t xml:space="preserve">Create model cards for all production AI systems. Cover: purpose, training data, performance metrics, known limitations, bias assessment results, version history. Maintain in a governed repository.</t>
  </si>
  <si>
    <t xml:space="preserve">A.6.3</t>
  </si>
  <si>
    <t xml:space="preserve">Management of AI system development</t>
  </si>
  <si>
    <t xml:space="preserve">Govern AI system development with defined controls and approval gates</t>
  </si>
  <si>
    <t xml:space="preserve">Add AI governance gates to SDLC: requirements review, bias assessment, ethics review, security review, deployment approval. Document approval evidence at each gate.</t>
  </si>
  <si>
    <t xml:space="preserve">A.6.5</t>
  </si>
  <si>
    <t xml:space="preserve">Verification and validation</t>
  </si>
  <si>
    <t xml:space="preserve">Conduct verification and validation of AI outputs including fairness testing</t>
  </si>
  <si>
    <t xml:space="preserve">Implement a V&amp;V process covering: functional testing, fairness testing, adversarial robustness testing, and performance validation against requirements. Document V&amp;V results.</t>
  </si>
  <si>
    <t xml:space="preserve">A.6.6</t>
  </si>
  <si>
    <t xml:space="preserve">Release and deployment</t>
  </si>
  <si>
    <t xml:space="preserve">Enforce controls for AI system deployment — ethics approval gate required</t>
  </si>
  <si>
    <t xml:space="preserve">Require CAIO or Ethics Lead approval before any production deployment. Document approval evidence. Implement a deployment checklist covering: model card complete, bias tests passed, risk treatment implemented.</t>
  </si>
  <si>
    <t xml:space="preserve">A.6.7</t>
  </si>
  <si>
    <t xml:space="preserve">AI system security</t>
  </si>
  <si>
    <t xml:space="preserve">Implement AI-specific security controls including adversarial attack protection</t>
  </si>
  <si>
    <t xml:space="preserve">Implement AI security controls: prompt injection protection, adversarial input detection, model theft prevention, output sanitisation. Integrate with existing information security programme.</t>
  </si>
  <si>
    <t xml:space="preserve">A.6.8</t>
  </si>
  <si>
    <t xml:space="preserve">AI system maintenance</t>
  </si>
  <si>
    <t xml:space="preserve">Monitor AI systems for drift and maintain post-deployment</t>
  </si>
  <si>
    <t xml:space="preserve">Implement real-time monitoring for model drift, data distribution shift, and performance degradation. Define retraining triggers. Use tools such as Evidently AI or WhyLabs. Document monitoring results.</t>
  </si>
  <si>
    <t xml:space="preserve">A.7.2</t>
  </si>
  <si>
    <t xml:space="preserve">Data acquisition</t>
  </si>
  <si>
    <t xml:space="preserve">Acquire data consistently with intended purpose with documented provenance</t>
  </si>
  <si>
    <t xml:space="preserve">Document data sources for all AI systems. Record: source, collection date, licence, preprocessing steps, and limitations. Maintain a data provenance register.</t>
  </si>
  <si>
    <t xml:space="preserve">A.7.3</t>
  </si>
  <si>
    <t xml:space="preserve">Data quality for AI systems</t>
  </si>
  <si>
    <t xml:space="preserve">Establish and apply data quality criteria before training or inference</t>
  </si>
  <si>
    <t xml:space="preserve">Define data quality criteria: completeness, accuracy, representativeness, freshness. Implement automated data quality testing. Document quality assessment results. Reject data that fails quality thresholds.</t>
  </si>
  <si>
    <t xml:space="preserve">A.7.4</t>
  </si>
  <si>
    <t xml:space="preserve">Data labelling</t>
  </si>
  <si>
    <t xml:space="preserve">Operate processes for labelling and annotation with bias review</t>
  </si>
  <si>
    <t xml:space="preserve">Define labelling standards and quality controls. Include bias review in labelling process. Assess inter-annotator agreement. Document labelling methodology and reviewer demographics.</t>
  </si>
  <si>
    <t xml:space="preserve">A.7.5</t>
  </si>
  <si>
    <t xml:space="preserve">Data sets</t>
  </si>
  <si>
    <t xml:space="preserve">Manage and analyse data sets for representativeness</t>
  </si>
  <si>
    <t xml:space="preserve">Conduct representativeness analysis for all training data sets. Document demographic coverage. Identify underrepresented groups. Maintain a data set register with version control.</t>
  </si>
  <si>
    <t xml:space="preserve">A.8.2</t>
  </si>
  <si>
    <t xml:space="preserve">Information about responsible AI</t>
  </si>
  <si>
    <t xml:space="preserve">Provide public information about responsible AI practices</t>
  </si>
  <si>
    <t xml:space="preserve">Publish an AI transparency report or responsible AI page on the organisation's website. Cover: AI systems in use, governance approach, bias mitigation, and contact for concerns.</t>
  </si>
  <si>
    <t xml:space="preserve">A.8.3</t>
  </si>
  <si>
    <t xml:space="preserve">Disclosure of use of AI</t>
  </si>
  <si>
    <t xml:space="preserve">Disclose use of AI to affected parties before or at point of interaction</t>
  </si>
  <si>
    <t xml:space="preserve">Add AI disclosure to all user interfaces where AI makes or influences decisions. Disclosure must be clear, prominent, and understandable. Document disclosure method for each system.</t>
  </si>
  <si>
    <t xml:space="preserve">A.8.4</t>
  </si>
  <si>
    <t xml:space="preserve">Information to operators and users</t>
  </si>
  <si>
    <t xml:space="preserve">Provide information enabling safe use — explainability required</t>
  </si>
  <si>
    <t xml:space="preserve">Implement explainability for HIGH-RISK AI decisions using techniques such as SHAP or LIME. Provide operators with model performance documentation. Train users on AI system capabilities and limitations.</t>
  </si>
  <si>
    <t xml:space="preserve">A.8.5</t>
  </si>
  <si>
    <t xml:space="preserve">Information for affected individuals</t>
  </si>
  <si>
    <t xml:space="preserve">Provide meaningful explanations to persons affected by AI decisions</t>
  </si>
  <si>
    <t xml:space="preserve">Implement individual explanation mechanism for all automated decisions affecting individuals. Explanations must be meaningful and actionable. Provide appeal mechanism. Document the explanation process.</t>
  </si>
  <si>
    <t xml:space="preserve">A.9.2</t>
  </si>
  <si>
    <t xml:space="preserve">Intended use</t>
  </si>
  <si>
    <t xml:space="preserve">Monitor AI system alignment with its intended use — detect misuse</t>
  </si>
  <si>
    <t xml:space="preserve">Define intended use boundaries for each AI system. Implement monitoring for out-of-scope queries or uses. Log and review anomalous use patterns. Update intended use documentation as systems evolve.</t>
  </si>
  <si>
    <t xml:space="preserve">A.9.3</t>
  </si>
  <si>
    <t xml:space="preserve">Human oversight of AI</t>
  </si>
  <si>
    <t xml:space="preserve">Establish enforced human oversight mechanisms — not advisory policies</t>
  </si>
  <si>
    <t xml:space="preserve">Implement technical human-in-the-loop controls for HIGH-RISK decisions. HITL must be enforced, not advisory. Define which decision types require human review. Log all human override decisions. Review override rates monthly.</t>
  </si>
  <si>
    <t xml:space="preserve">A.9.4</t>
  </si>
  <si>
    <t xml:space="preserve">Override AI system outputs</t>
  </si>
  <si>
    <t xml:space="preserve">Implement technical capability to override AI decisions</t>
  </si>
  <si>
    <t xml:space="preserve">Implement technical override capability in all HIGH-RISK AI systems. Override must be available to authorised human reviewers. Log all override actions with reviewer ID, timestamp, and reason. Review override log monthly.</t>
  </si>
  <si>
    <t xml:space="preserve">A.9.5</t>
  </si>
  <si>
    <t xml:space="preserve">Reporting concerns</t>
  </si>
  <si>
    <t xml:space="preserve">Implement a mechanism for reporting AI concerns and incidents</t>
  </si>
  <si>
    <t xml:space="preserve">Create a named channel for reporting AI concerns (email, form, or hotline). Assign a responsible owner. Define response SLAs. Integrate with nonconformity process. Communicate the channel to all stakeholders.</t>
  </si>
  <si>
    <t xml:space="preserve">A.10.2</t>
  </si>
  <si>
    <t xml:space="preserve">Terms and conditions for third-party AI</t>
  </si>
  <si>
    <t xml:space="preserve">Address third-party AI governance in contracts</t>
  </si>
  <si>
    <t xml:space="preserve">Add AI-specific clauses to all third-party AI contracts. Cover: data usage, bias assessment, explainability, audit rights, incident notification, and liability. Review existing contracts and amend as required.</t>
  </si>
  <si>
    <t xml:space="preserve">A.10.3</t>
  </si>
  <si>
    <t xml:space="preserve">Monitoring of third-party AI</t>
  </si>
  <si>
    <t xml:space="preserve">Monitor third-party AI system performance and outputs</t>
  </si>
  <si>
    <t xml:space="preserve">Implement output monitoring for all third-party AI systems. Define acceptable performance thresholds. Review third-party AI performance quarterly. Escalate concerns to vendor.</t>
  </si>
  <si>
    <t xml:space="preserve">A.10.4</t>
  </si>
  <si>
    <t xml:space="preserve">Providing information to third-party</t>
  </si>
  <si>
    <t xml:space="preserve">Provide necessary information to third-party AI providers</t>
  </si>
  <si>
    <t xml:space="preserve">Define what information must be provided to third-party AI providers: data descriptions, use context, privacy requirements, and performance expectations. Document in contracts.</t>
  </si>
  <si>
    <t xml:space="preserve">A.10.5</t>
  </si>
  <si>
    <t xml:space="preserve">Customer agreements</t>
  </si>
  <si>
    <t xml:space="preserve">Include AI terms and liability clauses in customer agreements</t>
  </si>
  <si>
    <t xml:space="preserve">Update customer contracts to include: AI use disclosure, liability limitations for AI decisions, data usage for AI training, customer rights regarding AI decisions, and contact for AI concerns.</t>
  </si>
  <si>
    <t xml:space="preserve">RECOMMENDATIONS &amp; ACTION PLAN  ·  OvikAI Gap Remediation Tracker</t>
  </si>
  <si>
    <t xml:space="preserve">#</t>
  </si>
  <si>
    <t xml:space="preserve">Ref</t>
  </si>
  <si>
    <t xml:space="preserve">NC Type</t>
  </si>
  <si>
    <t xml:space="preserve">Gap / Finding</t>
  </si>
  <si>
    <t xml:space="preserve">Recommended Action</t>
  </si>
  <si>
    <t xml:space="preserve">Target Date</t>
  </si>
  <si>
    <t xml:space="preserve">No AI Policy exists — no governance foundation</t>
  </si>
  <si>
    <t xml:space="preserve">Draft AI Policy covering: ethical principles, scope, prohibited uses, accountability. Obtain CEO sign-off. Communicate to all staff within 30 days.</t>
  </si>
  <si>
    <t xml:space="preserve">No AI risk assessment process or risk register</t>
  </si>
  <si>
    <t xml:space="preserve">Develop AI risk assessment methodology. Conduct assessment for all in-scope AI systems. Create risk register with owners and treatment plans.</t>
  </si>
  <si>
    <t xml:space="preserve">No impact assessments for HIGH-RISK AI systems</t>
  </si>
  <si>
    <t xml:space="preserve">Conduct individual and group impact assessments for all HIGH-RISK systems. Integrate with GDPR DPIA process. Document mitigations.</t>
  </si>
  <si>
    <t xml:space="preserve">No human oversight mechanism — automated decisions without review</t>
  </si>
  <si>
    <t xml:space="preserve">Implement enforced HITL controls for HIGH-RISK AI decisions. Define which decisions require human review. Log all overrides.</t>
  </si>
  <si>
    <t xml:space="preserve">No CAIO or AI governance roles defined</t>
  </si>
  <si>
    <t xml:space="preserve">Appoint CAIO or equivalent. Define AIMS Manager, Ethics Lead, and Risk Manager roles. Publish RACI matrix.</t>
  </si>
  <si>
    <t xml:space="preserve">No AI system lifecycle management — no model cards</t>
  </si>
  <si>
    <t xml:space="preserve">Define AI lifecycle stages. Create model cards for all production systems. Integrate governance gates into SDLC.</t>
  </si>
  <si>
    <t xml:space="preserve">No bias assessment process — bias not detected before deployment</t>
  </si>
  <si>
    <t xml:space="preserve">Implement bias testing in CI/CD pipeline using Fairlearn or AIF360. Define bias thresholds. Mandatory pass before deployment.</t>
  </si>
  <si>
    <t xml:space="preserve">No internal audit programme for AIMS</t>
  </si>
  <si>
    <t xml:space="preserve">Establish AI governance audit programme. Train internal auditors. Schedule at least one full audit before certification.</t>
  </si>
  <si>
    <t xml:space="preserve">No drift monitoring or retraining triggers</t>
  </si>
  <si>
    <t xml:space="preserve">Implement real-time monitoring for model drift and performance degradation. Define retraining triggers. Use Evidently AI or equivalent.</t>
  </si>
  <si>
    <t xml:space="preserve">No KPIs defined for AI governance performance</t>
  </si>
  <si>
    <t xml:space="preserve">Define KPIs: bias incident rate, model accuracy drift, documentation coverage %, HITL override rate. Create dashboard. Review monthly.</t>
  </si>
  <si>
    <t xml:space="preserve">No document control — models without documentation</t>
  </si>
  <si>
    <t xml:space="preserve">Implement document control procedure. Create model cards for all systems. Version control all AI governance documents.</t>
  </si>
  <si>
    <t xml:space="preserve">AI use not disclosed to affected parties</t>
  </si>
  <si>
    <t xml:space="preserve">Add AI disclosure to all interfaces where AI makes or influences decisions. Disclosure must be clear and prominent.</t>
  </si>
  <si>
    <t xml:space="preserve">No technical override capability for AI decisions</t>
  </si>
  <si>
    <t xml:space="preserve">Implement override capability in all HIGH-RISK systems. Log all override actions with reviewer ID and reason.</t>
  </si>
  <si>
    <t xml:space="preserve">No nonconformity and corrective action process</t>
  </si>
  <si>
    <t xml:space="preserve">Implement NC procedure. Create nonconformity register. Define root cause analysis process. Track CARs to closure.</t>
  </si>
  <si>
    <t xml:space="preserve">No data quality criteria — biased data not detected</t>
  </si>
  <si>
    <t xml:space="preserve">Define data quality criteria. Implement automated testing. Reject data failing quality thresholds. Document quality results.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</si>
</sst>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0%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A29BFE"/>
      <name val="Arial"/>
      <family val="0"/>
      <charset val="1"/>
    </font>
    <font>
      <b val="true"/>
      <sz val="10"/>
      <color rgb="FF1E276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E276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10"/>
      <color rgb="FFF97316"/>
      <name val="Arial"/>
      <family val="0"/>
      <charset val="1"/>
    </font>
    <font>
      <b val="true"/>
      <sz val="10"/>
      <color rgb="FF16A3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856404"/>
      <name val="Arial"/>
      <family val="0"/>
      <charset val="1"/>
    </font>
    <font>
      <b val="true"/>
      <sz val="10"/>
      <color rgb="FF0D9488"/>
      <name val="Arial"/>
      <family val="0"/>
      <charset val="1"/>
    </font>
    <font>
      <b val="true"/>
      <sz val="10"/>
      <color rgb="FF0C102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6C5CE7"/>
      <name val="Arial"/>
      <family val="0"/>
      <charset val="1"/>
    </font>
    <font>
      <b val="true"/>
      <sz val="9"/>
      <color rgb="FFDC2626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C1024"/>
      <name val="Arial"/>
      <family val="0"/>
      <charset val="1"/>
    </font>
    <font>
      <b val="true"/>
      <sz val="9"/>
      <color rgb="FFF97316"/>
      <name val="Arial"/>
      <family val="0"/>
      <charset val="1"/>
    </font>
    <font>
      <b val="true"/>
      <sz val="9"/>
      <color rgb="FF0D9488"/>
      <name val="Arial"/>
      <family val="0"/>
      <charset val="1"/>
    </font>
    <font>
      <b val="true"/>
      <sz val="9"/>
      <color rgb="FF16A34A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C1024"/>
        <bgColor rgb="FF000000"/>
      </patternFill>
    </fill>
    <fill>
      <patternFill patternType="solid">
        <fgColor rgb="FFE8EAF6"/>
        <bgColor rgb="FFE1F5EE"/>
      </patternFill>
    </fill>
    <fill>
      <patternFill patternType="solid">
        <fgColor rgb="FFFFFFFF"/>
        <bgColor rgb="FFF1F5F9"/>
      </patternFill>
    </fill>
    <fill>
      <patternFill patternType="solid">
        <fgColor rgb="FFDCFCE7"/>
        <bgColor rgb="FFE1F5EE"/>
      </patternFill>
    </fill>
    <fill>
      <patternFill patternType="solid">
        <fgColor rgb="FFFEF9C3"/>
        <bgColor rgb="FFFEF3C7"/>
      </patternFill>
    </fill>
    <fill>
      <patternFill patternType="solid">
        <fgColor rgb="FFFEE2E2"/>
        <bgColor rgb="FFE8EAF6"/>
      </patternFill>
    </fill>
    <fill>
      <patternFill patternType="solid">
        <fgColor rgb="FFF1F5F9"/>
        <bgColor rgb="FFE1F5EE"/>
      </patternFill>
    </fill>
    <fill>
      <patternFill patternType="solid">
        <fgColor rgb="FFFEF3C7"/>
        <bgColor rgb="FFFEF9C3"/>
      </patternFill>
    </fill>
    <fill>
      <patternFill patternType="solid">
        <fgColor rgb="FF1E2761"/>
        <bgColor rgb="FF333333"/>
      </patternFill>
    </fill>
    <fill>
      <patternFill patternType="solid">
        <fgColor rgb="FF6C5CE7"/>
        <bgColor rgb="FF64748B"/>
      </patternFill>
    </fill>
    <fill>
      <patternFill patternType="solid">
        <fgColor rgb="FFE1F5EE"/>
        <bgColor rgb="FFDCFCE7"/>
      </patternFill>
    </fill>
    <fill>
      <patternFill patternType="solid">
        <fgColor rgb="FF0D9488"/>
        <bgColor rgb="FF008080"/>
      </patternFill>
    </fill>
    <fill>
      <patternFill patternType="solid">
        <fgColor rgb="FFF59E0B"/>
        <bgColor rgb="FFF97316"/>
      </patternFill>
    </fill>
    <fill>
      <patternFill patternType="solid">
        <fgColor rgb="FFDC2626"/>
        <bgColor rgb="FF993300"/>
      </patternFill>
    </fill>
    <fill>
      <patternFill patternType="solid">
        <fgColor rgb="FF64748B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0C1024"/>
      </left>
      <right style="thin">
        <color rgb="FF0C1024"/>
      </right>
      <top style="thin">
        <color rgb="FF0C1024"/>
      </top>
      <bottom style="thin">
        <color rgb="FF0C1024"/>
      </bottom>
      <diagonal/>
    </border>
    <border diagonalUp="false" diagonalDown="false">
      <left style="thin">
        <color rgb="FF1E2761"/>
      </left>
      <right style="thin">
        <color rgb="FF1E2761"/>
      </right>
      <top style="thin">
        <color rgb="FF1E2761"/>
      </top>
      <bottom style="thin">
        <color rgb="FF1E2761"/>
      </bottom>
      <diagonal/>
    </border>
    <border diagonalUp="false" diagonalDown="false">
      <left style="thin">
        <color rgb="FF0D9488"/>
      </left>
      <right style="thin">
        <color rgb="FF0D9488"/>
      </right>
      <top style="thin">
        <color rgb="FF0D9488"/>
      </top>
      <bottom style="thin">
        <color rgb="FF0D9488"/>
      </bottom>
      <diagonal/>
    </border>
    <border diagonalUp="false" diagonalDown="false"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 diagonalUp="false" diagonalDown="false">
      <left style="thin">
        <color rgb="FF6C5CE7"/>
      </left>
      <right style="thin">
        <color rgb="FF6C5CE7"/>
      </right>
      <top style="thin">
        <color rgb="FF6C5CE7"/>
      </top>
      <bottom style="thin">
        <color rgb="FF6C5CE7"/>
      </bottom>
      <diagonal/>
    </border>
    <border diagonalUp="false" diagonalDown="false">
      <left style="thin">
        <color rgb="FF64748B"/>
      </left>
      <right style="thin">
        <color rgb="FF64748B"/>
      </right>
      <top style="thin">
        <color rgb="FF64748B"/>
      </top>
      <bottom style="thin">
        <color rgb="FF64748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1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1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sz val="10"/>
      </font>
      <fill>
        <patternFill>
          <bgColor rgb="FFFFEB9C"/>
        </patternFill>
      </fill>
    </dxf>
    <dxf>
      <font>
        <name val="Arial"/>
        <charset val="1"/>
        <family val="0"/>
        <b val="1"/>
        <sz val="10"/>
      </font>
      <fill>
        <patternFill>
          <bgColor rgb="FFFFC7CE"/>
        </patternFill>
      </fill>
    </dxf>
    <dxf>
      <font>
        <name val="Arial"/>
        <charset val="1"/>
        <family val="0"/>
        <b val="1"/>
        <sz val="10"/>
      </font>
      <fill>
        <patternFill>
          <bgColor rgb="FFF1F5F9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EF3C7"/>
      <rgbColor rgb="FFFF00FF"/>
      <rgbColor rgb="FF00FFFF"/>
      <rgbColor rgb="FF800000"/>
      <rgbColor rgb="FF008000"/>
      <rgbColor rgb="FF000080"/>
      <rgbColor rgb="FF856404"/>
      <rgbColor rgb="FF800080"/>
      <rgbColor rgb="FF0D9488"/>
      <rgbColor rgb="FFE8EAF6"/>
      <rgbColor rgb="FF808080"/>
      <rgbColor rgb="FFA29BFE"/>
      <rgbColor rgb="FF993366"/>
      <rgbColor rgb="FFFEF9C3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1F5EE"/>
      <rgbColor rgb="FFC6EFCE"/>
      <rgbColor rgb="FFFFEB9C"/>
      <rgbColor rgb="FFF1F5F9"/>
      <rgbColor rgb="FFFEE2E2"/>
      <rgbColor rgb="FFCC99FF"/>
      <rgbColor rgb="FFFFC7CE"/>
      <rgbColor rgb="FF6C5CE7"/>
      <rgbColor rgb="FF33CCCC"/>
      <rgbColor rgb="FF99CC00"/>
      <rgbColor rgb="FFFFCC00"/>
      <rgbColor rgb="FFF59E0B"/>
      <rgbColor rgb="FFF97316"/>
      <rgbColor rgb="FF64748B"/>
      <rgbColor rgb="FF969696"/>
      <rgbColor rgb="FF1E2761"/>
      <rgbColor rgb="FF16A34A"/>
      <rgbColor rgb="FF0C1024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C1024"/>
    <pageSetUpPr fitToPage="false"/>
  </sheetPr>
  <dimension ref="A1:E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6"/>
  </cols>
  <sheetData>
    <row r="1" customFormat="false" ht="51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15" hidden="false" customHeight="false" outlineLevel="0" collapsed="false">
      <c r="A4" s="3" t="s">
        <v>2</v>
      </c>
      <c r="B4" s="4"/>
      <c r="C4" s="4"/>
      <c r="D4" s="4"/>
      <c r="E4" s="4"/>
    </row>
    <row r="5" customFormat="false" ht="15" hidden="false" customHeight="false" outlineLevel="0" collapsed="false">
      <c r="A5" s="3" t="s">
        <v>3</v>
      </c>
      <c r="B5" s="4"/>
      <c r="C5" s="4"/>
      <c r="D5" s="4"/>
      <c r="E5" s="4"/>
    </row>
    <row r="6" customFormat="false" ht="15" hidden="false" customHeight="false" outlineLevel="0" collapsed="false">
      <c r="A6" s="3" t="s">
        <v>4</v>
      </c>
      <c r="B6" s="4"/>
      <c r="C6" s="4"/>
      <c r="D6" s="4"/>
      <c r="E6" s="4"/>
    </row>
    <row r="7" customFormat="false" ht="15" hidden="false" customHeight="false" outlineLevel="0" collapsed="false">
      <c r="A7" s="3" t="s">
        <v>5</v>
      </c>
      <c r="B7" s="4"/>
      <c r="C7" s="4"/>
      <c r="D7" s="4"/>
      <c r="E7" s="4"/>
    </row>
    <row r="9" customFormat="false" ht="27.75" hidden="false" customHeight="true" outlineLevel="0" collapsed="false">
      <c r="A9" s="5" t="s">
        <v>6</v>
      </c>
    </row>
    <row r="10" customFormat="false" ht="15" hidden="false" customHeight="false" outlineLevel="0" collapsed="false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</row>
    <row r="11" customFormat="false" ht="15" hidden="false" customHeight="false" outlineLevel="0" collapsed="false">
      <c r="A11" s="7" t="s">
        <v>12</v>
      </c>
      <c r="B11" s="8" t="n">
        <f aca="false">COUNTIF('Clause Assessment'!G:G,"Implemented")</f>
        <v>0</v>
      </c>
      <c r="C11" s="8" t="n">
        <f aca="false">COUNTIF('Annex A Controls'!G:G,"Implemented")</f>
        <v>0</v>
      </c>
      <c r="D11" s="8" t="n">
        <f aca="false">B11+C11</f>
        <v>0</v>
      </c>
      <c r="E11" s="9" t="n">
        <f aca="false">IFERROR(D11/SUM(D11:D14),0)</f>
        <v>0</v>
      </c>
    </row>
    <row r="12" customFormat="false" ht="15" hidden="false" customHeight="false" outlineLevel="0" collapsed="false">
      <c r="A12" s="10" t="s">
        <v>13</v>
      </c>
      <c r="B12" s="11" t="n">
        <f aca="false">COUNTIF('Clause Assessment'!G:G,"Partial")</f>
        <v>0</v>
      </c>
      <c r="C12" s="11" t="n">
        <f aca="false">COUNTIF('Annex A Controls'!G:G,"Partial")</f>
        <v>0</v>
      </c>
      <c r="D12" s="11" t="n">
        <f aca="false">B12+C12</f>
        <v>0</v>
      </c>
      <c r="E12" s="12" t="n">
        <f aca="false">IFERROR(D12/SUM(D11:D14),0)</f>
        <v>0</v>
      </c>
    </row>
    <row r="13" customFormat="false" ht="15" hidden="false" customHeight="false" outlineLevel="0" collapsed="false">
      <c r="A13" s="13" t="s">
        <v>14</v>
      </c>
      <c r="B13" s="14" t="n">
        <f aca="false">COUNTIF('Clause Assessment'!G:G,"Not Implemented")</f>
        <v>0</v>
      </c>
      <c r="C13" s="14" t="n">
        <f aca="false">COUNTIF('Annex A Controls'!G:G,"Not Implemented")</f>
        <v>0</v>
      </c>
      <c r="D13" s="14" t="n">
        <f aca="false">B13+C13</f>
        <v>0</v>
      </c>
      <c r="E13" s="15" t="n">
        <f aca="false">IFERROR(D13/SUM(D11:D14),0)</f>
        <v>0</v>
      </c>
    </row>
    <row r="14" customFormat="false" ht="15" hidden="false" customHeight="false" outlineLevel="0" collapsed="false">
      <c r="A14" s="16" t="s">
        <v>15</v>
      </c>
      <c r="B14" s="17" t="n">
        <f aca="false">COUNTIF('Clause Assessment'!G:G,"N/A")</f>
        <v>0</v>
      </c>
      <c r="C14" s="17" t="n">
        <f aca="false">COUNTIF('Annex A Controls'!G:G,"N/A")</f>
        <v>0</v>
      </c>
      <c r="D14" s="17" t="n">
        <f aca="false">B14+C14</f>
        <v>0</v>
      </c>
      <c r="E14" s="18" t="n">
        <f aca="false">IFERROR(D14/SUM(D11:D14),0)</f>
        <v>0</v>
      </c>
    </row>
    <row r="15" customFormat="false" ht="15" hidden="false" customHeight="false" outlineLevel="0" collapsed="false">
      <c r="A15" s="19" t="s">
        <v>16</v>
      </c>
      <c r="B15" s="6" t="n">
        <f aca="false">SUM(B11:B14)</f>
        <v>0</v>
      </c>
      <c r="C15" s="6" t="n">
        <f aca="false">SUM(C11:C14)</f>
        <v>0</v>
      </c>
      <c r="D15" s="6" t="n">
        <f aca="false">SUM(D11:D14)</f>
        <v>0</v>
      </c>
      <c r="E15" s="20" t="n">
        <f aca="false">SUM(E11:E14)</f>
        <v>0</v>
      </c>
    </row>
    <row r="17" customFormat="false" ht="7.5" hidden="false" customHeight="true" outlineLevel="0" collapsed="false"/>
    <row r="18" customFormat="false" ht="27.75" hidden="false" customHeight="true" outlineLevel="0" collapsed="false">
      <c r="A18" s="5" t="s">
        <v>17</v>
      </c>
    </row>
    <row r="19" customFormat="false" ht="15" hidden="false" customHeight="false" outlineLevel="0" collapsed="false">
      <c r="A19" s="6" t="s">
        <v>18</v>
      </c>
      <c r="B19" s="6" t="s">
        <v>8</v>
      </c>
      <c r="C19" s="6" t="s">
        <v>9</v>
      </c>
      <c r="D19" s="6" t="s">
        <v>10</v>
      </c>
      <c r="E19" s="6" t="s">
        <v>19</v>
      </c>
    </row>
    <row r="20" customFormat="false" ht="15" hidden="false" customHeight="false" outlineLevel="0" collapsed="false">
      <c r="A20" s="21" t="s">
        <v>20</v>
      </c>
      <c r="B20" s="14" t="n">
        <f aca="false">COUNTIF('Clause Assessment'!J:J,"High")</f>
        <v>21</v>
      </c>
      <c r="C20" s="14" t="n">
        <f aca="false">COUNTIF('Annex A Controls'!J:J,"High")</f>
        <v>17</v>
      </c>
      <c r="D20" s="14" t="n">
        <f aca="false">B20+C20</f>
        <v>38</v>
      </c>
      <c r="E20" s="14" t="n">
        <f aca="false">IFERROR(SUMIF('Clause Assessment'!J:J,"High",'Clause Assessment'!K:K)+SUMIF('Annex A Controls'!J:J,"High",'Annex A Controls'!K:K),0)</f>
        <v>242</v>
      </c>
    </row>
    <row r="21" customFormat="false" ht="15" hidden="false" customHeight="false" outlineLevel="0" collapsed="false">
      <c r="A21" s="22" t="s">
        <v>21</v>
      </c>
      <c r="B21" s="23" t="n">
        <f aca="false">COUNTIF('Clause Assessment'!J:J,"Medium")</f>
        <v>6</v>
      </c>
      <c r="C21" s="23" t="n">
        <f aca="false">COUNTIF('Annex A Controls'!J:J,"Medium")</f>
        <v>14</v>
      </c>
      <c r="D21" s="23" t="n">
        <f aca="false">B21+C21</f>
        <v>20</v>
      </c>
      <c r="E21" s="23" t="n">
        <f aca="false">IFERROR(SUMIF('Clause Assessment'!J:J,"Medium",'Clause Assessment'!K:K)+SUMIF('Annex A Controls'!J:J,"Medium",'Annex A Controls'!K:K),0)</f>
        <v>64</v>
      </c>
    </row>
    <row r="22" customFormat="false" ht="15" hidden="false" customHeight="false" outlineLevel="0" collapsed="false">
      <c r="A22" s="24" t="s">
        <v>22</v>
      </c>
      <c r="B22" s="8" t="n">
        <f aca="false">COUNTIF('Clause Assessment'!J:J,"Low")</f>
        <v>0</v>
      </c>
      <c r="C22" s="8" t="n">
        <f aca="false">COUNTIF('Annex A Controls'!J:J,"Low")</f>
        <v>1</v>
      </c>
      <c r="D22" s="8" t="n">
        <f aca="false">B22+C22</f>
        <v>1</v>
      </c>
      <c r="E22" s="8" t="n">
        <f aca="false">IFERROR(SUMIF('Clause Assessment'!J:J,"Low",'Clause Assessment'!K:K)+SUMIF('Annex A Controls'!J:J,"Low",'Annex A Controls'!K:K),0)</f>
        <v>2</v>
      </c>
    </row>
    <row r="23" customFormat="false" ht="15" hidden="false" customHeight="false" outlineLevel="0" collapsed="false">
      <c r="A23" s="19" t="s">
        <v>16</v>
      </c>
      <c r="B23" s="6" t="n">
        <f aca="false">SUM(B20:B22)</f>
        <v>27</v>
      </c>
      <c r="C23" s="6" t="n">
        <f aca="false">SUM(C20:C22)</f>
        <v>32</v>
      </c>
      <c r="D23" s="6" t="n">
        <f aca="false">SUM(D20:D22)</f>
        <v>59</v>
      </c>
      <c r="E23" s="6" t="n">
        <f aca="false">SUM(E20:E22)</f>
        <v>308</v>
      </c>
    </row>
    <row r="25" customFormat="false" ht="7.5" hidden="false" customHeight="true" outlineLevel="0" collapsed="false"/>
    <row r="26" customFormat="false" ht="27.75" hidden="false" customHeight="true" outlineLevel="0" collapsed="false">
      <c r="A26" s="25" t="s">
        <v>23</v>
      </c>
      <c r="B26" s="25"/>
      <c r="C26" s="25"/>
      <c r="D26" s="25"/>
      <c r="E26" s="25"/>
    </row>
    <row r="27" customFormat="false" ht="15" hidden="false" customHeight="false" outlineLevel="0" collapsed="false">
      <c r="A27" s="3" t="s">
        <v>24</v>
      </c>
      <c r="B27" s="26" t="n">
        <f aca="false">IFERROR((D11+(D12*0.5))/D15,0)</f>
        <v>0</v>
      </c>
      <c r="C27" s="26"/>
      <c r="D27" s="26"/>
      <c r="E27" s="26"/>
    </row>
    <row r="28" customFormat="false" ht="15" hidden="false" customHeight="false" outlineLevel="0" collapsed="false">
      <c r="A28" s="3" t="s">
        <v>25</v>
      </c>
      <c r="B28" s="26" t="n">
        <v>1</v>
      </c>
      <c r="C28" s="26"/>
      <c r="D28" s="26"/>
      <c r="E28" s="26"/>
    </row>
    <row r="29" customFormat="false" ht="15" hidden="false" customHeight="false" outlineLevel="0" collapsed="false">
      <c r="A29" s="27" t="s">
        <v>26</v>
      </c>
      <c r="B29" s="15" t="n">
        <f aca="false">B28-B27</f>
        <v>1</v>
      </c>
      <c r="C29" s="15"/>
      <c r="D29" s="15"/>
      <c r="E29" s="15"/>
    </row>
    <row r="31" customFormat="false" ht="7.5" hidden="false" customHeight="true" outlineLevel="0" collapsed="false"/>
    <row r="32" customFormat="false" ht="27.75" hidden="false" customHeight="true" outlineLevel="0" collapsed="false">
      <c r="A32" s="28" t="s">
        <v>27</v>
      </c>
      <c r="B32" s="28"/>
      <c r="C32" s="28"/>
      <c r="D32" s="28"/>
      <c r="E32" s="28"/>
    </row>
    <row r="33" customFormat="false" ht="15" hidden="false" customHeight="false" outlineLevel="0" collapsed="false">
      <c r="A33" s="6" t="s">
        <v>28</v>
      </c>
      <c r="B33" s="6" t="s">
        <v>7</v>
      </c>
      <c r="C33" s="6" t="s">
        <v>29</v>
      </c>
      <c r="D33" s="6"/>
      <c r="E33" s="6"/>
    </row>
    <row r="34" customFormat="false" ht="36" hidden="false" customHeight="true" outlineLevel="0" collapsed="false">
      <c r="A34" s="29" t="s">
        <v>30</v>
      </c>
      <c r="B34" s="29" t="s">
        <v>31</v>
      </c>
      <c r="C34" s="30" t="s">
        <v>32</v>
      </c>
      <c r="D34" s="30"/>
      <c r="E34" s="30"/>
    </row>
    <row r="35" customFormat="false" ht="36" hidden="false" customHeight="true" outlineLevel="0" collapsed="false">
      <c r="A35" s="31" t="s">
        <v>33</v>
      </c>
      <c r="B35" s="31" t="s">
        <v>34</v>
      </c>
      <c r="C35" s="30" t="s">
        <v>35</v>
      </c>
      <c r="D35" s="30"/>
      <c r="E35" s="30"/>
    </row>
    <row r="36" customFormat="false" ht="36" hidden="false" customHeight="true" outlineLevel="0" collapsed="false">
      <c r="A36" s="32" t="s">
        <v>36</v>
      </c>
      <c r="B36" s="32" t="s">
        <v>37</v>
      </c>
      <c r="C36" s="30" t="s">
        <v>38</v>
      </c>
      <c r="D36" s="30"/>
      <c r="E36" s="30"/>
    </row>
    <row r="37" customFormat="false" ht="36" hidden="false" customHeight="true" outlineLevel="0" collapsed="false">
      <c r="A37" s="33" t="s">
        <v>39</v>
      </c>
      <c r="B37" s="33" t="s">
        <v>40</v>
      </c>
      <c r="C37" s="30" t="s">
        <v>41</v>
      </c>
      <c r="D37" s="30"/>
      <c r="E37" s="30"/>
    </row>
    <row r="38" customFormat="false" ht="36" hidden="false" customHeight="true" outlineLevel="0" collapsed="false">
      <c r="A38" s="34" t="s">
        <v>42</v>
      </c>
      <c r="B38" s="34" t="s">
        <v>43</v>
      </c>
      <c r="C38" s="30" t="s">
        <v>44</v>
      </c>
      <c r="D38" s="30"/>
      <c r="E38" s="30"/>
    </row>
    <row r="40" customFormat="false" ht="7.5" hidden="false" customHeight="true" outlineLevel="0" collapsed="false"/>
    <row r="41" customFormat="false" ht="27.75" hidden="false" customHeight="true" outlineLevel="0" collapsed="false">
      <c r="A41" s="5" t="s">
        <v>45</v>
      </c>
    </row>
    <row r="42" customFormat="false" ht="15" hidden="false" customHeight="false" outlineLevel="0" collapsed="false">
      <c r="A42" s="6" t="s">
        <v>46</v>
      </c>
      <c r="B42" s="6" t="s">
        <v>47</v>
      </c>
      <c r="C42" s="6" t="s">
        <v>48</v>
      </c>
      <c r="D42" s="6" t="s">
        <v>49</v>
      </c>
      <c r="E42" s="6" t="s">
        <v>50</v>
      </c>
    </row>
    <row r="43" customFormat="false" ht="15" hidden="false" customHeight="false" outlineLevel="0" collapsed="false">
      <c r="A43" s="35" t="s">
        <v>51</v>
      </c>
      <c r="B43" s="36" t="s">
        <v>52</v>
      </c>
      <c r="C43" s="37" t="n">
        <f aca="false">COUNTIFS('Clause Assessment'!D:D,"Layer 1",'Clause Assessment'!G:G,"Not Implemented")+COUNTIFS('Clause Assessment'!D:D,"Layer 1",'Clause Assessment'!G:G,"Partial")</f>
        <v>0</v>
      </c>
      <c r="D43" s="37" t="n">
        <f aca="false">COUNTIFS('Annex A Controls'!E:E,"Layer 1",'Annex A Controls'!G:G,"Not Implemented")+COUNTIFS('Annex A Controls'!E:E,"Layer 1",'Annex A Controls'!G:G,"Partial")</f>
        <v>0</v>
      </c>
      <c r="E43" s="38" t="n">
        <f aca="false">C43+D43</f>
        <v>0</v>
      </c>
    </row>
    <row r="44" customFormat="false" ht="15" hidden="false" customHeight="false" outlineLevel="0" collapsed="false">
      <c r="A44" s="39" t="s">
        <v>53</v>
      </c>
      <c r="B44" s="36" t="s">
        <v>54</v>
      </c>
      <c r="C44" s="37" t="n">
        <f aca="false">COUNTIFS('Clause Assessment'!D:D,"Layer 2",'Clause Assessment'!G:G,"Not Implemented")+COUNTIFS('Clause Assessment'!D:D,"Layer 2",'Clause Assessment'!G:G,"Partial")</f>
        <v>0</v>
      </c>
      <c r="D44" s="37" t="n">
        <f aca="false">COUNTIFS('Annex A Controls'!E:E,"Layer 2",'Annex A Controls'!G:G,"Not Implemented")+COUNTIFS('Annex A Controls'!E:E,"Layer 2",'Annex A Controls'!G:G,"Partial")</f>
        <v>0</v>
      </c>
      <c r="E44" s="38" t="n">
        <f aca="false">C44+D44</f>
        <v>0</v>
      </c>
    </row>
    <row r="45" customFormat="false" ht="15" hidden="false" customHeight="false" outlineLevel="0" collapsed="false">
      <c r="A45" s="40" t="s">
        <v>55</v>
      </c>
      <c r="B45" s="36" t="s">
        <v>56</v>
      </c>
      <c r="C45" s="37" t="n">
        <f aca="false">COUNTIFS('Clause Assessment'!D:D,"Layer 3",'Clause Assessment'!G:G,"Not Implemented")+COUNTIFS('Clause Assessment'!D:D,"Layer 3",'Clause Assessment'!G:G,"Partial")</f>
        <v>0</v>
      </c>
      <c r="D45" s="37" t="n">
        <f aca="false">COUNTIFS('Annex A Controls'!E:E,"Layer 3",'Annex A Controls'!G:G,"Not Implemented")+COUNTIFS('Annex A Controls'!E:E,"Layer 3",'Annex A Controls'!G:G,"Partial")</f>
        <v>0</v>
      </c>
      <c r="E45" s="38" t="n">
        <f aca="false">C45+D45</f>
        <v>0</v>
      </c>
    </row>
    <row r="46" customFormat="false" ht="15" hidden="false" customHeight="false" outlineLevel="0" collapsed="false">
      <c r="A46" s="41" t="s">
        <v>57</v>
      </c>
      <c r="B46" s="36" t="s">
        <v>58</v>
      </c>
      <c r="C46" s="37" t="n">
        <f aca="false">COUNTIFS('Clause Assessment'!D:D,"All Layers",'Clause Assessment'!G:G,"Not Implemented")+COUNTIFS('Clause Assessment'!D:D,"All Layers",'Clause Assessment'!G:G,"Partial")</f>
        <v>0</v>
      </c>
      <c r="D46" s="37" t="n">
        <f aca="false">COUNTIFS('Annex A Controls'!E:E,"All Layers",'Annex A Controls'!G:G,"Not Implemented")+COUNTIFS('Annex A Controls'!E:E,"All Layers",'Annex A Controls'!G:G,"Partial")</f>
        <v>0</v>
      </c>
      <c r="E46" s="38" t="n">
        <f aca="false">C46+D46</f>
        <v>0</v>
      </c>
    </row>
  </sheetData>
  <mergeCells count="17">
    <mergeCell ref="A1:E1"/>
    <mergeCell ref="A2:E2"/>
    <mergeCell ref="B4:E4"/>
    <mergeCell ref="B5:E5"/>
    <mergeCell ref="B6:E6"/>
    <mergeCell ref="B7:E7"/>
    <mergeCell ref="A26:E26"/>
    <mergeCell ref="B27:E27"/>
    <mergeCell ref="B28:E28"/>
    <mergeCell ref="B29:E29"/>
    <mergeCell ref="A32:E32"/>
    <mergeCell ref="C33:E33"/>
    <mergeCell ref="C34:E34"/>
    <mergeCell ref="C35:E35"/>
    <mergeCell ref="C36:E36"/>
    <mergeCell ref="C37:E37"/>
    <mergeCell ref="C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72"/>
  </cols>
  <sheetData>
    <row r="1" customFormat="false" ht="48" hidden="false" customHeight="true" outlineLevel="0" collapsed="false">
      <c r="A1" s="42" t="s">
        <v>59</v>
      </c>
      <c r="B1" s="42"/>
    </row>
    <row r="2" customFormat="false" ht="27.75" hidden="false" customHeight="true" outlineLevel="0" collapsed="false">
      <c r="A2" s="2" t="s">
        <v>60</v>
      </c>
      <c r="B2" s="2"/>
    </row>
    <row r="4" customFormat="false" ht="27.75" hidden="false" customHeight="true" outlineLevel="0" collapsed="false">
      <c r="A4" s="43" t="s">
        <v>61</v>
      </c>
      <c r="B4" s="43"/>
    </row>
    <row r="5" customFormat="false" ht="30" hidden="false" customHeight="true" outlineLevel="0" collapsed="false">
      <c r="A5" s="3" t="s">
        <v>62</v>
      </c>
      <c r="B5" s="44" t="s">
        <v>63</v>
      </c>
    </row>
    <row r="6" customFormat="false" ht="30" hidden="false" customHeight="true" outlineLevel="0" collapsed="false">
      <c r="A6" s="3" t="s">
        <v>64</v>
      </c>
      <c r="B6" s="44" t="s">
        <v>65</v>
      </c>
    </row>
    <row r="7" customFormat="false" ht="30" hidden="false" customHeight="true" outlineLevel="0" collapsed="false">
      <c r="A7" s="3" t="s">
        <v>66</v>
      </c>
      <c r="B7" s="44" t="s">
        <v>67</v>
      </c>
    </row>
    <row r="8" customFormat="false" ht="30" hidden="false" customHeight="true" outlineLevel="0" collapsed="false">
      <c r="A8" s="3" t="s">
        <v>68</v>
      </c>
      <c r="B8" s="44" t="s">
        <v>69</v>
      </c>
    </row>
    <row r="9" customFormat="false" ht="30" hidden="false" customHeight="true" outlineLevel="0" collapsed="false">
      <c r="A9" s="3" t="s">
        <v>70</v>
      </c>
      <c r="B9" s="44" t="s">
        <v>71</v>
      </c>
    </row>
    <row r="10" customFormat="false" ht="30" hidden="false" customHeight="true" outlineLevel="0" collapsed="false">
      <c r="A10" s="3" t="s">
        <v>72</v>
      </c>
      <c r="B10" s="44" t="s">
        <v>73</v>
      </c>
    </row>
    <row r="11" customFormat="false" ht="30" hidden="false" customHeight="true" outlineLevel="0" collapsed="false">
      <c r="A11" s="3" t="s">
        <v>74</v>
      </c>
      <c r="B11" s="44" t="s">
        <v>75</v>
      </c>
    </row>
    <row r="12" customFormat="false" ht="30" hidden="false" customHeight="true" outlineLevel="0" collapsed="false">
      <c r="A12" s="3" t="s">
        <v>76</v>
      </c>
      <c r="B12" s="44" t="s">
        <v>77</v>
      </c>
    </row>
    <row r="15" customFormat="false" ht="27.75" hidden="false" customHeight="true" outlineLevel="0" collapsed="false">
      <c r="A15" s="45" t="s">
        <v>78</v>
      </c>
      <c r="B15" s="45"/>
    </row>
    <row r="16" customFormat="false" ht="36" hidden="false" customHeight="true" outlineLevel="0" collapsed="false">
      <c r="A16" s="21" t="s">
        <v>79</v>
      </c>
      <c r="B16" s="44" t="s">
        <v>80</v>
      </c>
    </row>
    <row r="17" customFormat="false" ht="36" hidden="false" customHeight="true" outlineLevel="0" collapsed="false">
      <c r="A17" s="22" t="s">
        <v>81</v>
      </c>
      <c r="B17" s="44" t="s">
        <v>82</v>
      </c>
    </row>
    <row r="18" customFormat="false" ht="36" hidden="false" customHeight="true" outlineLevel="0" collapsed="false">
      <c r="A18" s="46" t="s">
        <v>83</v>
      </c>
      <c r="B18" s="44" t="s">
        <v>84</v>
      </c>
    </row>
    <row r="21" customFormat="false" ht="27.75" hidden="false" customHeight="true" outlineLevel="0" collapsed="false">
      <c r="A21" s="47" t="s">
        <v>85</v>
      </c>
      <c r="B21" s="47"/>
    </row>
    <row r="22" customFormat="false" ht="39.75" hidden="false" customHeight="true" outlineLevel="0" collapsed="false">
      <c r="A22" s="48" t="s">
        <v>86</v>
      </c>
      <c r="B22" s="44" t="s">
        <v>87</v>
      </c>
    </row>
    <row r="23" customFormat="false" ht="39.75" hidden="false" customHeight="true" outlineLevel="0" collapsed="false">
      <c r="A23" s="49" t="s">
        <v>88</v>
      </c>
      <c r="B23" s="44" t="s">
        <v>89</v>
      </c>
    </row>
    <row r="24" customFormat="false" ht="39.75" hidden="false" customHeight="true" outlineLevel="0" collapsed="false">
      <c r="A24" s="50" t="s">
        <v>90</v>
      </c>
      <c r="B24" s="44" t="s">
        <v>91</v>
      </c>
    </row>
    <row r="25" customFormat="false" ht="39.75" hidden="false" customHeight="true" outlineLevel="0" collapsed="false">
      <c r="A25" s="51" t="s">
        <v>92</v>
      </c>
      <c r="B25" s="44" t="s">
        <v>93</v>
      </c>
    </row>
  </sheetData>
  <mergeCells count="5">
    <mergeCell ref="A1:B1"/>
    <mergeCell ref="A2:B2"/>
    <mergeCell ref="A4:B4"/>
    <mergeCell ref="A15:B15"/>
    <mergeCell ref="A21:B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761"/>
    <pageSetUpPr fitToPage="false"/>
  </sheetPr>
  <dimension ref="A1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0"/>
    <col collapsed="false" customWidth="true" hidden="false" outlineLevel="0" max="5" min="3" style="0" width="18"/>
  </cols>
  <sheetData>
    <row r="1" customFormat="false" ht="48" hidden="false" customHeight="true" outlineLevel="0" collapsed="false">
      <c r="A1" s="42" t="s">
        <v>94</v>
      </c>
      <c r="B1" s="42"/>
      <c r="C1" s="42"/>
      <c r="D1" s="42"/>
      <c r="E1" s="42"/>
    </row>
    <row r="3" customFormat="false" ht="27.75" hidden="false" customHeight="true" outlineLevel="0" collapsed="false">
      <c r="A3" s="52" t="s">
        <v>95</v>
      </c>
      <c r="B3" s="52"/>
      <c r="C3" s="52"/>
      <c r="D3" s="52"/>
      <c r="E3" s="52"/>
    </row>
    <row r="4" customFormat="false" ht="24" hidden="false" customHeight="true" outlineLevel="0" collapsed="false">
      <c r="A4" s="3" t="s">
        <v>96</v>
      </c>
      <c r="B4" s="4"/>
      <c r="C4" s="4"/>
      <c r="D4" s="4"/>
      <c r="E4" s="4"/>
    </row>
    <row r="5" customFormat="false" ht="24" hidden="false" customHeight="true" outlineLevel="0" collapsed="false">
      <c r="A5" s="3" t="s">
        <v>97</v>
      </c>
      <c r="B5" s="4"/>
      <c r="C5" s="4"/>
      <c r="D5" s="4"/>
      <c r="E5" s="4"/>
    </row>
    <row r="6" customFormat="false" ht="24" hidden="false" customHeight="true" outlineLevel="0" collapsed="false">
      <c r="A6" s="3" t="s">
        <v>98</v>
      </c>
      <c r="B6" s="4"/>
      <c r="C6" s="4"/>
      <c r="D6" s="4"/>
      <c r="E6" s="4"/>
    </row>
    <row r="7" customFormat="false" ht="24" hidden="false" customHeight="true" outlineLevel="0" collapsed="false">
      <c r="A7" s="3" t="s">
        <v>99</v>
      </c>
      <c r="B7" s="4"/>
      <c r="C7" s="4"/>
      <c r="D7" s="4"/>
      <c r="E7" s="4"/>
    </row>
    <row r="8" customFormat="false" ht="24" hidden="false" customHeight="true" outlineLevel="0" collapsed="false">
      <c r="A8" s="3" t="s">
        <v>100</v>
      </c>
      <c r="B8" s="4"/>
      <c r="C8" s="4"/>
      <c r="D8" s="4"/>
      <c r="E8" s="4"/>
    </row>
    <row r="9" customFormat="false" ht="24" hidden="false" customHeight="true" outlineLevel="0" collapsed="false">
      <c r="A9" s="3" t="s">
        <v>101</v>
      </c>
      <c r="B9" s="4"/>
      <c r="C9" s="4"/>
      <c r="D9" s="4"/>
      <c r="E9" s="4"/>
    </row>
    <row r="10" customFormat="false" ht="24" hidden="false" customHeight="true" outlineLevel="0" collapsed="false">
      <c r="A10" s="3" t="s">
        <v>102</v>
      </c>
      <c r="B10" s="4"/>
      <c r="C10" s="4"/>
      <c r="D10" s="4"/>
      <c r="E10" s="4"/>
    </row>
    <row r="11" customFormat="false" ht="24" hidden="false" customHeight="true" outlineLevel="0" collapsed="false">
      <c r="A11" s="3" t="s">
        <v>103</v>
      </c>
      <c r="B11" s="4"/>
      <c r="C11" s="4"/>
      <c r="D11" s="4"/>
      <c r="E11" s="4"/>
    </row>
    <row r="12" customFormat="false" ht="24" hidden="false" customHeight="true" outlineLevel="0" collapsed="false">
      <c r="A12" s="3" t="s">
        <v>3</v>
      </c>
      <c r="B12" s="4"/>
      <c r="C12" s="4"/>
      <c r="D12" s="4"/>
      <c r="E12" s="4"/>
    </row>
    <row r="13" customFormat="false" ht="24" hidden="false" customHeight="true" outlineLevel="0" collapsed="false">
      <c r="A13" s="3" t="s">
        <v>4</v>
      </c>
      <c r="B13" s="4"/>
      <c r="C13" s="4"/>
      <c r="D13" s="4"/>
      <c r="E13" s="4"/>
    </row>
    <row r="14" customFormat="false" ht="24" hidden="false" customHeight="true" outlineLevel="0" collapsed="false">
      <c r="A14" s="3" t="s">
        <v>104</v>
      </c>
      <c r="B14" s="4"/>
      <c r="C14" s="4"/>
      <c r="D14" s="4"/>
      <c r="E14" s="4"/>
    </row>
    <row r="15" customFormat="false" ht="24" hidden="false" customHeight="true" outlineLevel="0" collapsed="false">
      <c r="A15" s="3" t="s">
        <v>105</v>
      </c>
      <c r="B15" s="4"/>
      <c r="C15" s="4"/>
      <c r="D15" s="4"/>
      <c r="E15" s="4"/>
    </row>
    <row r="16" customFormat="false" ht="24" hidden="false" customHeight="true" outlineLevel="0" collapsed="false">
      <c r="A16" s="3" t="s">
        <v>106</v>
      </c>
      <c r="B16" s="4"/>
      <c r="C16" s="4"/>
      <c r="D16" s="4"/>
      <c r="E16" s="4"/>
    </row>
    <row r="17" customFormat="false" ht="24" hidden="false" customHeight="true" outlineLevel="0" collapsed="false">
      <c r="A17" s="3" t="s">
        <v>107</v>
      </c>
      <c r="B17" s="4"/>
      <c r="C17" s="4"/>
      <c r="D17" s="4"/>
      <c r="E17" s="4"/>
    </row>
    <row r="18" customFormat="false" ht="24" hidden="false" customHeight="true" outlineLevel="0" collapsed="false">
      <c r="A18" s="3" t="s">
        <v>108</v>
      </c>
      <c r="B18" s="4"/>
      <c r="C18" s="4"/>
      <c r="D18" s="4"/>
      <c r="E18" s="4"/>
    </row>
    <row r="21" customFormat="false" ht="27.75" hidden="false" customHeight="true" outlineLevel="0" collapsed="false">
      <c r="A21" s="52" t="s">
        <v>109</v>
      </c>
      <c r="B21" s="52"/>
      <c r="C21" s="52"/>
      <c r="D21" s="52"/>
      <c r="E21" s="52"/>
    </row>
    <row r="22" customFormat="false" ht="15" hidden="false" customHeight="false" outlineLevel="0" collapsed="false">
      <c r="A22" s="6" t="s">
        <v>110</v>
      </c>
      <c r="B22" s="6" t="s">
        <v>111</v>
      </c>
      <c r="C22" s="6" t="s">
        <v>112</v>
      </c>
      <c r="D22" s="6" t="s">
        <v>7</v>
      </c>
      <c r="E22" s="6" t="s">
        <v>113</v>
      </c>
    </row>
    <row r="23" customFormat="false" ht="21.75" hidden="false" customHeight="true" outlineLevel="0" collapsed="false">
      <c r="A23" s="53"/>
      <c r="B23" s="53"/>
      <c r="C23" s="53"/>
      <c r="D23" s="53"/>
      <c r="E23" s="53"/>
    </row>
    <row r="24" customFormat="false" ht="21.75" hidden="false" customHeight="true" outlineLevel="0" collapsed="false">
      <c r="A24" s="54"/>
      <c r="B24" s="54"/>
      <c r="C24" s="54"/>
      <c r="D24" s="54"/>
      <c r="E24" s="54"/>
    </row>
    <row r="25" customFormat="false" ht="21.75" hidden="false" customHeight="true" outlineLevel="0" collapsed="false">
      <c r="A25" s="53"/>
      <c r="B25" s="53"/>
      <c r="C25" s="53"/>
      <c r="D25" s="53"/>
      <c r="E25" s="53"/>
    </row>
    <row r="26" customFormat="false" ht="21.75" hidden="false" customHeight="true" outlineLevel="0" collapsed="false">
      <c r="A26" s="54"/>
      <c r="B26" s="54"/>
      <c r="C26" s="54"/>
      <c r="D26" s="54"/>
      <c r="E26" s="54"/>
    </row>
    <row r="27" customFormat="false" ht="21.75" hidden="false" customHeight="true" outlineLevel="0" collapsed="false">
      <c r="A27" s="53"/>
      <c r="B27" s="53"/>
      <c r="C27" s="53"/>
      <c r="D27" s="53"/>
      <c r="E27" s="53"/>
    </row>
    <row r="28" customFormat="false" ht="21.75" hidden="false" customHeight="true" outlineLevel="0" collapsed="false">
      <c r="A28" s="54"/>
      <c r="B28" s="54"/>
      <c r="C28" s="54"/>
      <c r="D28" s="54"/>
      <c r="E28" s="54"/>
    </row>
    <row r="29" customFormat="false" ht="21.75" hidden="false" customHeight="true" outlineLevel="0" collapsed="false">
      <c r="A29" s="53"/>
      <c r="B29" s="53"/>
      <c r="C29" s="53"/>
      <c r="D29" s="53"/>
      <c r="E29" s="53"/>
    </row>
    <row r="30" customFormat="false" ht="21.75" hidden="false" customHeight="true" outlineLevel="0" collapsed="false">
      <c r="A30" s="54"/>
      <c r="B30" s="54"/>
      <c r="C30" s="54"/>
      <c r="D30" s="54"/>
      <c r="E30" s="54"/>
    </row>
    <row r="31" customFormat="false" ht="21.75" hidden="false" customHeight="true" outlineLevel="0" collapsed="false">
      <c r="A31" s="53"/>
      <c r="B31" s="53"/>
      <c r="C31" s="53"/>
      <c r="D31" s="53"/>
      <c r="E31" s="53"/>
    </row>
    <row r="32" customFormat="false" ht="21.75" hidden="false" customHeight="true" outlineLevel="0" collapsed="false">
      <c r="A32" s="54"/>
      <c r="B32" s="54"/>
      <c r="C32" s="54"/>
      <c r="D32" s="54"/>
      <c r="E32" s="54"/>
    </row>
  </sheetData>
  <mergeCells count="18">
    <mergeCell ref="A1:E1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L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6"/>
    <col collapsed="false" customWidth="true" hidden="false" outlineLevel="0" max="3" min="3" style="0" width="36"/>
    <col collapsed="false" customWidth="true" hidden="false" outlineLevel="0" max="4" min="4" style="0" width="14"/>
    <col collapsed="false" customWidth="true" hidden="false" outlineLevel="0" max="5" min="5" style="0" width="15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28"/>
    <col collapsed="false" customWidth="true" hidden="false" outlineLevel="0" max="9" min="9" style="0" width="30"/>
    <col collapsed="false" customWidth="true" hidden="false" outlineLevel="0" max="10" min="10" style="0" width="10"/>
    <col collapsed="false" customWidth="true" hidden="false" outlineLevel="0" max="11" min="11" style="0" width="8"/>
    <col collapsed="false" customWidth="true" hidden="false" outlineLevel="0" max="12" min="12" style="0" width="42"/>
  </cols>
  <sheetData>
    <row r="1" customFormat="false" ht="36" hidden="false" customHeight="true" outlineLevel="0" collapsed="false">
      <c r="A1" s="55" t="s">
        <v>114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customFormat="false" ht="43.5" hidden="false" customHeight="true" outlineLevel="0" collapsed="false">
      <c r="A2" s="56" t="s">
        <v>115</v>
      </c>
      <c r="B2" s="57" t="s">
        <v>116</v>
      </c>
      <c r="C2" s="57" t="s">
        <v>117</v>
      </c>
      <c r="D2" s="56" t="s">
        <v>118</v>
      </c>
      <c r="E2" s="56" t="s">
        <v>119</v>
      </c>
      <c r="F2" s="56" t="s">
        <v>120</v>
      </c>
      <c r="G2" s="56" t="s">
        <v>121</v>
      </c>
      <c r="H2" s="57" t="s">
        <v>122</v>
      </c>
      <c r="I2" s="57" t="s">
        <v>123</v>
      </c>
      <c r="J2" s="56" t="s">
        <v>18</v>
      </c>
      <c r="K2" s="56" t="s">
        <v>124</v>
      </c>
      <c r="L2" s="57" t="s">
        <v>125</v>
      </c>
    </row>
    <row r="3" customFormat="false" ht="63.75" hidden="false" customHeight="true" outlineLevel="0" collapsed="false">
      <c r="A3" s="58" t="s">
        <v>126</v>
      </c>
      <c r="B3" s="59" t="s">
        <v>127</v>
      </c>
      <c r="C3" s="60" t="s">
        <v>128</v>
      </c>
      <c r="D3" s="61" t="s">
        <v>129</v>
      </c>
      <c r="E3" s="62" t="s">
        <v>130</v>
      </c>
      <c r="F3" s="63" t="s">
        <v>79</v>
      </c>
      <c r="G3" s="64"/>
      <c r="H3" s="65"/>
      <c r="I3" s="65"/>
      <c r="J3" s="63" t="s">
        <v>20</v>
      </c>
      <c r="K3" s="17" t="n">
        <v>5</v>
      </c>
      <c r="L3" s="66" t="s">
        <v>131</v>
      </c>
    </row>
    <row r="4" customFormat="false" ht="63.75" hidden="false" customHeight="true" outlineLevel="0" collapsed="false">
      <c r="A4" s="38" t="s">
        <v>132</v>
      </c>
      <c r="B4" s="67" t="s">
        <v>133</v>
      </c>
      <c r="C4" s="68" t="s">
        <v>134</v>
      </c>
      <c r="D4" s="61" t="s">
        <v>129</v>
      </c>
      <c r="E4" s="69" t="s">
        <v>135</v>
      </c>
      <c r="F4" s="63" t="s">
        <v>79</v>
      </c>
      <c r="G4" s="64"/>
      <c r="H4" s="65"/>
      <c r="I4" s="65"/>
      <c r="J4" s="63" t="s">
        <v>20</v>
      </c>
      <c r="K4" s="17" t="n">
        <v>3</v>
      </c>
      <c r="L4" s="66" t="s">
        <v>136</v>
      </c>
    </row>
    <row r="5" customFormat="false" ht="63.75" hidden="false" customHeight="true" outlineLevel="0" collapsed="false">
      <c r="A5" s="58" t="s">
        <v>137</v>
      </c>
      <c r="B5" s="59" t="s">
        <v>138</v>
      </c>
      <c r="C5" s="60" t="s">
        <v>139</v>
      </c>
      <c r="D5" s="61" t="s">
        <v>129</v>
      </c>
      <c r="E5" s="62" t="s">
        <v>130</v>
      </c>
      <c r="F5" s="63" t="s">
        <v>79</v>
      </c>
      <c r="G5" s="64"/>
      <c r="H5" s="65"/>
      <c r="I5" s="65"/>
      <c r="J5" s="63" t="s">
        <v>20</v>
      </c>
      <c r="K5" s="17" t="n">
        <v>2</v>
      </c>
      <c r="L5" s="66" t="s">
        <v>140</v>
      </c>
    </row>
    <row r="6" customFormat="false" ht="63.75" hidden="false" customHeight="true" outlineLevel="0" collapsed="false">
      <c r="A6" s="38" t="s">
        <v>141</v>
      </c>
      <c r="B6" s="67" t="s">
        <v>142</v>
      </c>
      <c r="C6" s="68" t="s">
        <v>143</v>
      </c>
      <c r="D6" s="61" t="s">
        <v>129</v>
      </c>
      <c r="E6" s="69" t="s">
        <v>144</v>
      </c>
      <c r="F6" s="63" t="s">
        <v>79</v>
      </c>
      <c r="G6" s="64"/>
      <c r="H6" s="65"/>
      <c r="I6" s="65"/>
      <c r="J6" s="63" t="s">
        <v>20</v>
      </c>
      <c r="K6" s="17" t="n">
        <v>10</v>
      </c>
      <c r="L6" s="66" t="s">
        <v>145</v>
      </c>
    </row>
    <row r="7" customFormat="false" ht="63.75" hidden="false" customHeight="true" outlineLevel="0" collapsed="false">
      <c r="A7" s="58" t="s">
        <v>146</v>
      </c>
      <c r="B7" s="59" t="s">
        <v>147</v>
      </c>
      <c r="C7" s="60" t="s">
        <v>148</v>
      </c>
      <c r="D7" s="61" t="s">
        <v>129</v>
      </c>
      <c r="E7" s="62" t="s">
        <v>144</v>
      </c>
      <c r="F7" s="63" t="s">
        <v>79</v>
      </c>
      <c r="G7" s="64"/>
      <c r="H7" s="65"/>
      <c r="I7" s="65"/>
      <c r="J7" s="63" t="s">
        <v>20</v>
      </c>
      <c r="K7" s="17" t="n">
        <v>2</v>
      </c>
      <c r="L7" s="66" t="s">
        <v>149</v>
      </c>
    </row>
    <row r="8" customFormat="false" ht="63.75" hidden="false" customHeight="true" outlineLevel="0" collapsed="false">
      <c r="A8" s="38" t="s">
        <v>150</v>
      </c>
      <c r="B8" s="67" t="s">
        <v>151</v>
      </c>
      <c r="C8" s="68" t="s">
        <v>152</v>
      </c>
      <c r="D8" s="70" t="s">
        <v>57</v>
      </c>
      <c r="E8" s="69" t="s">
        <v>144</v>
      </c>
      <c r="F8" s="63" t="s">
        <v>79</v>
      </c>
      <c r="G8" s="64"/>
      <c r="H8" s="65"/>
      <c r="I8" s="65"/>
      <c r="J8" s="63" t="s">
        <v>20</v>
      </c>
      <c r="K8" s="17" t="n">
        <v>5</v>
      </c>
      <c r="L8" s="66" t="s">
        <v>153</v>
      </c>
    </row>
    <row r="9" customFormat="false" ht="63.75" hidden="false" customHeight="true" outlineLevel="0" collapsed="false">
      <c r="A9" s="58" t="s">
        <v>154</v>
      </c>
      <c r="B9" s="59" t="s">
        <v>155</v>
      </c>
      <c r="C9" s="60" t="s">
        <v>156</v>
      </c>
      <c r="D9" s="71" t="s">
        <v>53</v>
      </c>
      <c r="E9" s="62" t="s">
        <v>144</v>
      </c>
      <c r="F9" s="63" t="s">
        <v>79</v>
      </c>
      <c r="G9" s="64"/>
      <c r="H9" s="65"/>
      <c r="I9" s="65"/>
      <c r="J9" s="63" t="s">
        <v>20</v>
      </c>
      <c r="K9" s="17" t="n">
        <v>3</v>
      </c>
      <c r="L9" s="66" t="s">
        <v>157</v>
      </c>
    </row>
    <row r="10" customFormat="false" ht="63.75" hidden="false" customHeight="true" outlineLevel="0" collapsed="false">
      <c r="A10" s="38" t="s">
        <v>158</v>
      </c>
      <c r="B10" s="67" t="s">
        <v>159</v>
      </c>
      <c r="C10" s="68" t="s">
        <v>160</v>
      </c>
      <c r="D10" s="72" t="s">
        <v>51</v>
      </c>
      <c r="E10" s="69" t="s">
        <v>144</v>
      </c>
      <c r="F10" s="63" t="s">
        <v>79</v>
      </c>
      <c r="G10" s="64"/>
      <c r="H10" s="65"/>
      <c r="I10" s="65"/>
      <c r="J10" s="63" t="s">
        <v>20</v>
      </c>
      <c r="K10" s="17" t="n">
        <v>2</v>
      </c>
      <c r="L10" s="66" t="s">
        <v>161</v>
      </c>
    </row>
    <row r="11" customFormat="false" ht="63.75" hidden="false" customHeight="true" outlineLevel="0" collapsed="false">
      <c r="A11" s="58" t="s">
        <v>162</v>
      </c>
      <c r="B11" s="59" t="s">
        <v>163</v>
      </c>
      <c r="C11" s="60" t="s">
        <v>164</v>
      </c>
      <c r="D11" s="72" t="s">
        <v>51</v>
      </c>
      <c r="E11" s="62" t="s">
        <v>144</v>
      </c>
      <c r="F11" s="63" t="s">
        <v>79</v>
      </c>
      <c r="G11" s="64"/>
      <c r="H11" s="65"/>
      <c r="I11" s="65"/>
      <c r="J11" s="63" t="s">
        <v>20</v>
      </c>
      <c r="K11" s="17" t="n">
        <v>10</v>
      </c>
      <c r="L11" s="66" t="s">
        <v>165</v>
      </c>
    </row>
    <row r="12" customFormat="false" ht="63.75" hidden="false" customHeight="true" outlineLevel="0" collapsed="false">
      <c r="A12" s="38" t="s">
        <v>166</v>
      </c>
      <c r="B12" s="67" t="s">
        <v>167</v>
      </c>
      <c r="C12" s="68" t="s">
        <v>168</v>
      </c>
      <c r="D12" s="72" t="s">
        <v>51</v>
      </c>
      <c r="E12" s="69" t="s">
        <v>144</v>
      </c>
      <c r="F12" s="63" t="s">
        <v>79</v>
      </c>
      <c r="G12" s="64"/>
      <c r="H12" s="65"/>
      <c r="I12" s="65"/>
      <c r="J12" s="63" t="s">
        <v>20</v>
      </c>
      <c r="K12" s="17" t="n">
        <v>5</v>
      </c>
      <c r="L12" s="66" t="s">
        <v>169</v>
      </c>
    </row>
    <row r="13" customFormat="false" ht="63.75" hidden="false" customHeight="true" outlineLevel="0" collapsed="false">
      <c r="A13" s="58" t="s">
        <v>170</v>
      </c>
      <c r="B13" s="59" t="s">
        <v>171</v>
      </c>
      <c r="C13" s="60" t="s">
        <v>172</v>
      </c>
      <c r="D13" s="72" t="s">
        <v>51</v>
      </c>
      <c r="E13" s="62" t="s">
        <v>135</v>
      </c>
      <c r="F13" s="63" t="s">
        <v>79</v>
      </c>
      <c r="G13" s="64"/>
      <c r="H13" s="65"/>
      <c r="I13" s="65"/>
      <c r="J13" s="63" t="s">
        <v>20</v>
      </c>
      <c r="K13" s="17" t="n">
        <v>15</v>
      </c>
      <c r="L13" s="66" t="s">
        <v>173</v>
      </c>
    </row>
    <row r="14" customFormat="false" ht="63.75" hidden="false" customHeight="true" outlineLevel="0" collapsed="false">
      <c r="A14" s="38" t="s">
        <v>174</v>
      </c>
      <c r="B14" s="67" t="s">
        <v>175</v>
      </c>
      <c r="C14" s="68" t="s">
        <v>176</v>
      </c>
      <c r="D14" s="73" t="s">
        <v>55</v>
      </c>
      <c r="E14" s="69" t="s">
        <v>144</v>
      </c>
      <c r="F14" s="74" t="s">
        <v>81</v>
      </c>
      <c r="G14" s="64"/>
      <c r="H14" s="65"/>
      <c r="I14" s="65"/>
      <c r="J14" s="74" t="s">
        <v>21</v>
      </c>
      <c r="K14" s="17" t="n">
        <v>3</v>
      </c>
      <c r="L14" s="75" t="s">
        <v>177</v>
      </c>
    </row>
    <row r="15" customFormat="false" ht="63.75" hidden="false" customHeight="true" outlineLevel="0" collapsed="false">
      <c r="A15" s="58" t="s">
        <v>178</v>
      </c>
      <c r="B15" s="59" t="s">
        <v>179</v>
      </c>
      <c r="C15" s="60" t="s">
        <v>180</v>
      </c>
      <c r="D15" s="71" t="s">
        <v>53</v>
      </c>
      <c r="E15" s="62" t="s">
        <v>144</v>
      </c>
      <c r="F15" s="74" t="s">
        <v>81</v>
      </c>
      <c r="G15" s="64"/>
      <c r="H15" s="65"/>
      <c r="I15" s="65"/>
      <c r="J15" s="74" t="s">
        <v>21</v>
      </c>
      <c r="K15" s="17" t="n">
        <v>2</v>
      </c>
      <c r="L15" s="75" t="s">
        <v>181</v>
      </c>
    </row>
    <row r="16" customFormat="false" ht="63.75" hidden="false" customHeight="true" outlineLevel="0" collapsed="false">
      <c r="A16" s="38" t="s">
        <v>182</v>
      </c>
      <c r="B16" s="67" t="s">
        <v>183</v>
      </c>
      <c r="C16" s="68" t="s">
        <v>184</v>
      </c>
      <c r="D16" s="61" t="s">
        <v>129</v>
      </c>
      <c r="E16" s="69" t="s">
        <v>144</v>
      </c>
      <c r="F16" s="63" t="s">
        <v>79</v>
      </c>
      <c r="G16" s="64"/>
      <c r="H16" s="65"/>
      <c r="I16" s="65"/>
      <c r="J16" s="63" t="s">
        <v>20</v>
      </c>
      <c r="K16" s="17" t="n">
        <v>2</v>
      </c>
      <c r="L16" s="66" t="s">
        <v>185</v>
      </c>
    </row>
    <row r="17" customFormat="false" ht="63.75" hidden="false" customHeight="true" outlineLevel="0" collapsed="false">
      <c r="A17" s="58" t="s">
        <v>186</v>
      </c>
      <c r="B17" s="59" t="s">
        <v>187</v>
      </c>
      <c r="C17" s="60" t="s">
        <v>188</v>
      </c>
      <c r="D17" s="61" t="s">
        <v>129</v>
      </c>
      <c r="E17" s="62" t="s">
        <v>144</v>
      </c>
      <c r="F17" s="63" t="s">
        <v>79</v>
      </c>
      <c r="G17" s="64"/>
      <c r="H17" s="65"/>
      <c r="I17" s="65"/>
      <c r="J17" s="63" t="s">
        <v>20</v>
      </c>
      <c r="K17" s="17" t="n">
        <v>5</v>
      </c>
      <c r="L17" s="66" t="s">
        <v>189</v>
      </c>
    </row>
    <row r="18" customFormat="false" ht="63.75" hidden="false" customHeight="true" outlineLevel="0" collapsed="false">
      <c r="A18" s="38" t="s">
        <v>190</v>
      </c>
      <c r="B18" s="67" t="s">
        <v>191</v>
      </c>
      <c r="C18" s="68" t="s">
        <v>192</v>
      </c>
      <c r="D18" s="61" t="s">
        <v>129</v>
      </c>
      <c r="E18" s="69" t="s">
        <v>144</v>
      </c>
      <c r="F18" s="74" t="s">
        <v>81</v>
      </c>
      <c r="G18" s="64"/>
      <c r="H18" s="65"/>
      <c r="I18" s="65"/>
      <c r="J18" s="74" t="s">
        <v>21</v>
      </c>
      <c r="K18" s="17" t="n">
        <v>2</v>
      </c>
      <c r="L18" s="75" t="s">
        <v>193</v>
      </c>
    </row>
    <row r="19" customFormat="false" ht="63.75" hidden="false" customHeight="true" outlineLevel="0" collapsed="false">
      <c r="A19" s="58" t="s">
        <v>194</v>
      </c>
      <c r="B19" s="59" t="s">
        <v>195</v>
      </c>
      <c r="C19" s="60" t="s">
        <v>196</v>
      </c>
      <c r="D19" s="61" t="s">
        <v>129</v>
      </c>
      <c r="E19" s="62" t="s">
        <v>197</v>
      </c>
      <c r="F19" s="74" t="s">
        <v>81</v>
      </c>
      <c r="G19" s="64"/>
      <c r="H19" s="65"/>
      <c r="I19" s="65"/>
      <c r="J19" s="74" t="s">
        <v>21</v>
      </c>
      <c r="K19" s="17" t="n">
        <v>2</v>
      </c>
      <c r="L19" s="75" t="s">
        <v>198</v>
      </c>
    </row>
    <row r="20" customFormat="false" ht="63.75" hidden="false" customHeight="true" outlineLevel="0" collapsed="false">
      <c r="A20" s="38" t="s">
        <v>199</v>
      </c>
      <c r="B20" s="67" t="s">
        <v>200</v>
      </c>
      <c r="C20" s="68" t="s">
        <v>201</v>
      </c>
      <c r="D20" s="71" t="s">
        <v>53</v>
      </c>
      <c r="E20" s="69" t="s">
        <v>202</v>
      </c>
      <c r="F20" s="63" t="s">
        <v>79</v>
      </c>
      <c r="G20" s="64"/>
      <c r="H20" s="65"/>
      <c r="I20" s="65"/>
      <c r="J20" s="63" t="s">
        <v>20</v>
      </c>
      <c r="K20" s="17" t="n">
        <v>5</v>
      </c>
      <c r="L20" s="66" t="s">
        <v>203</v>
      </c>
    </row>
    <row r="21" customFormat="false" ht="63.75" hidden="false" customHeight="true" outlineLevel="0" collapsed="false">
      <c r="A21" s="58" t="s">
        <v>204</v>
      </c>
      <c r="B21" s="59" t="s">
        <v>205</v>
      </c>
      <c r="C21" s="60" t="s">
        <v>206</v>
      </c>
      <c r="D21" s="71" t="s">
        <v>53</v>
      </c>
      <c r="E21" s="62" t="s">
        <v>144</v>
      </c>
      <c r="F21" s="63" t="s">
        <v>79</v>
      </c>
      <c r="G21" s="64"/>
      <c r="H21" s="65"/>
      <c r="I21" s="65"/>
      <c r="J21" s="63" t="s">
        <v>20</v>
      </c>
      <c r="K21" s="17" t="n">
        <v>10</v>
      </c>
      <c r="L21" s="66" t="s">
        <v>207</v>
      </c>
    </row>
    <row r="22" customFormat="false" ht="63.75" hidden="false" customHeight="true" outlineLevel="0" collapsed="false">
      <c r="A22" s="38" t="s">
        <v>208</v>
      </c>
      <c r="B22" s="67" t="s">
        <v>209</v>
      </c>
      <c r="C22" s="68" t="s">
        <v>210</v>
      </c>
      <c r="D22" s="72" t="s">
        <v>51</v>
      </c>
      <c r="E22" s="69" t="s">
        <v>144</v>
      </c>
      <c r="F22" s="63" t="s">
        <v>79</v>
      </c>
      <c r="G22" s="64"/>
      <c r="H22" s="65"/>
      <c r="I22" s="65"/>
      <c r="J22" s="63" t="s">
        <v>20</v>
      </c>
      <c r="K22" s="17" t="n">
        <v>3</v>
      </c>
      <c r="L22" s="66" t="s">
        <v>211</v>
      </c>
    </row>
    <row r="23" customFormat="false" ht="63.75" hidden="false" customHeight="true" outlineLevel="0" collapsed="false">
      <c r="A23" s="58" t="s">
        <v>212</v>
      </c>
      <c r="B23" s="59" t="s">
        <v>213</v>
      </c>
      <c r="C23" s="60" t="s">
        <v>214</v>
      </c>
      <c r="D23" s="72" t="s">
        <v>51</v>
      </c>
      <c r="E23" s="62" t="s">
        <v>144</v>
      </c>
      <c r="F23" s="63" t="s">
        <v>79</v>
      </c>
      <c r="G23" s="64"/>
      <c r="H23" s="65"/>
      <c r="I23" s="65"/>
      <c r="J23" s="63" t="s">
        <v>20</v>
      </c>
      <c r="K23" s="17" t="n">
        <v>15</v>
      </c>
      <c r="L23" s="66" t="s">
        <v>215</v>
      </c>
    </row>
    <row r="24" customFormat="false" ht="63.75" hidden="false" customHeight="true" outlineLevel="0" collapsed="false">
      <c r="A24" s="38" t="s">
        <v>216</v>
      </c>
      <c r="B24" s="67" t="s">
        <v>217</v>
      </c>
      <c r="C24" s="68" t="s">
        <v>218</v>
      </c>
      <c r="D24" s="71" t="s">
        <v>53</v>
      </c>
      <c r="E24" s="69" t="s">
        <v>219</v>
      </c>
      <c r="F24" s="63" t="s">
        <v>79</v>
      </c>
      <c r="G24" s="64"/>
      <c r="H24" s="65"/>
      <c r="I24" s="65"/>
      <c r="J24" s="63" t="s">
        <v>20</v>
      </c>
      <c r="K24" s="17" t="n">
        <v>20</v>
      </c>
      <c r="L24" s="66" t="s">
        <v>220</v>
      </c>
    </row>
    <row r="25" customFormat="false" ht="63.75" hidden="false" customHeight="true" outlineLevel="0" collapsed="false">
      <c r="A25" s="58" t="s">
        <v>221</v>
      </c>
      <c r="B25" s="59" t="s">
        <v>222</v>
      </c>
      <c r="C25" s="60" t="s">
        <v>223</v>
      </c>
      <c r="D25" s="73" t="s">
        <v>55</v>
      </c>
      <c r="E25" s="62" t="s">
        <v>224</v>
      </c>
      <c r="F25" s="74" t="s">
        <v>81</v>
      </c>
      <c r="G25" s="64"/>
      <c r="H25" s="65"/>
      <c r="I25" s="65"/>
      <c r="J25" s="74" t="s">
        <v>21</v>
      </c>
      <c r="K25" s="17" t="n">
        <v>5</v>
      </c>
      <c r="L25" s="75" t="s">
        <v>225</v>
      </c>
    </row>
    <row r="26" customFormat="false" ht="63.75" hidden="false" customHeight="true" outlineLevel="0" collapsed="false">
      <c r="A26" s="38" t="s">
        <v>226</v>
      </c>
      <c r="B26" s="67" t="s">
        <v>227</v>
      </c>
      <c r="C26" s="68" t="s">
        <v>228</v>
      </c>
      <c r="D26" s="71" t="s">
        <v>53</v>
      </c>
      <c r="E26" s="69" t="s">
        <v>144</v>
      </c>
      <c r="F26" s="63" t="s">
        <v>79</v>
      </c>
      <c r="G26" s="64"/>
      <c r="H26" s="65"/>
      <c r="I26" s="65"/>
      <c r="J26" s="63" t="s">
        <v>20</v>
      </c>
      <c r="K26" s="17" t="n">
        <v>5</v>
      </c>
      <c r="L26" s="66" t="s">
        <v>229</v>
      </c>
    </row>
    <row r="27" customFormat="false" ht="63.75" hidden="false" customHeight="true" outlineLevel="0" collapsed="false">
      <c r="A27" s="58" t="s">
        <v>230</v>
      </c>
      <c r="B27" s="59" t="s">
        <v>231</v>
      </c>
      <c r="C27" s="60" t="s">
        <v>232</v>
      </c>
      <c r="D27" s="61" t="s">
        <v>129</v>
      </c>
      <c r="E27" s="62" t="s">
        <v>144</v>
      </c>
      <c r="F27" s="63" t="s">
        <v>79</v>
      </c>
      <c r="G27" s="64"/>
      <c r="H27" s="65"/>
      <c r="I27" s="65"/>
      <c r="J27" s="63" t="s">
        <v>20</v>
      </c>
      <c r="K27" s="17" t="n">
        <v>2</v>
      </c>
      <c r="L27" s="66" t="s">
        <v>233</v>
      </c>
    </row>
    <row r="28" customFormat="false" ht="63.75" hidden="false" customHeight="true" outlineLevel="0" collapsed="false">
      <c r="A28" s="38" t="s">
        <v>234</v>
      </c>
      <c r="B28" s="67" t="s">
        <v>235</v>
      </c>
      <c r="C28" s="68" t="s">
        <v>236</v>
      </c>
      <c r="D28" s="73" t="s">
        <v>55</v>
      </c>
      <c r="E28" s="69" t="s">
        <v>237</v>
      </c>
      <c r="F28" s="74" t="s">
        <v>81</v>
      </c>
      <c r="G28" s="64"/>
      <c r="H28" s="65"/>
      <c r="I28" s="65"/>
      <c r="J28" s="74" t="s">
        <v>21</v>
      </c>
      <c r="K28" s="17" t="n">
        <v>2</v>
      </c>
      <c r="L28" s="75" t="s">
        <v>238</v>
      </c>
    </row>
    <row r="29" customFormat="false" ht="63.75" hidden="false" customHeight="true" outlineLevel="0" collapsed="false">
      <c r="A29" s="58" t="s">
        <v>239</v>
      </c>
      <c r="B29" s="59" t="s">
        <v>240</v>
      </c>
      <c r="C29" s="60" t="s">
        <v>241</v>
      </c>
      <c r="D29" s="73" t="s">
        <v>55</v>
      </c>
      <c r="E29" s="62" t="s">
        <v>237</v>
      </c>
      <c r="F29" s="63" t="s">
        <v>79</v>
      </c>
      <c r="G29" s="64"/>
      <c r="H29" s="65"/>
      <c r="I29" s="65"/>
      <c r="J29" s="63" t="s">
        <v>20</v>
      </c>
      <c r="K29" s="17" t="n">
        <v>3</v>
      </c>
      <c r="L29" s="66" t="s">
        <v>242</v>
      </c>
    </row>
  </sheetData>
  <mergeCells count="1">
    <mergeCell ref="A1:L1"/>
  </mergeCells>
  <conditionalFormatting sqref="G3:G29">
    <cfRule type="cellIs" priority="2" operator="equal" aboveAverage="0" equalAverage="0" bottom="0" percent="0" rank="0" text="" dxfId="0">
      <formula>"Implemented"</formula>
    </cfRule>
    <cfRule type="cellIs" priority="3" operator="equal" aboveAverage="0" equalAverage="0" bottom="0" percent="0" rank="0" text="" dxfId="1">
      <formula>"Partial"</formula>
    </cfRule>
    <cfRule type="cellIs" priority="4" operator="equal" aboveAverage="0" equalAverage="0" bottom="0" percent="0" rank="0" text="" dxfId="2">
      <formula>"Not Implemented"</formula>
    </cfRule>
    <cfRule type="cellIs" priority="5" operator="equal" aboveAverage="0" equalAverage="0" bottom="0" percent="0" rank="0" text="" dxfId="3">
      <formula>"N/A"</formula>
    </cfRule>
  </conditionalFormatting>
  <dataValidations count="2">
    <dataValidation allowBlank="true" errorStyle="stop" operator="between" showDropDown="false" showErrorMessage="false" showInputMessage="false" sqref="G3:G29" type="list">
      <formula1>"Implemented,Partial,Not Implemented,N/A"</formula1>
      <formula2>0</formula2>
    </dataValidation>
    <dataValidation allowBlank="true" errorStyle="stop" operator="between" showDropDown="false" showErrorMessage="false" showInputMessage="false" sqref="J3:J29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L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3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28"/>
    <col collapsed="false" customWidth="true" hidden="false" outlineLevel="0" max="9" min="9" style="0" width="30"/>
    <col collapsed="false" customWidth="true" hidden="false" outlineLevel="0" max="10" min="10" style="0" width="10"/>
    <col collapsed="false" customWidth="true" hidden="false" outlineLevel="0" max="11" min="11" style="0" width="8"/>
    <col collapsed="false" customWidth="true" hidden="false" outlineLevel="0" max="12" min="12" style="0" width="42"/>
  </cols>
  <sheetData>
    <row r="1" customFormat="false" ht="36" hidden="false" customHeight="true" outlineLevel="0" collapsed="false">
      <c r="A1" s="55" t="s">
        <v>243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customFormat="false" ht="43.5" hidden="false" customHeight="true" outlineLevel="0" collapsed="false">
      <c r="A2" s="76" t="s">
        <v>244</v>
      </c>
      <c r="B2" s="77" t="s">
        <v>245</v>
      </c>
      <c r="C2" s="77" t="s">
        <v>246</v>
      </c>
      <c r="D2" s="76" t="s">
        <v>247</v>
      </c>
      <c r="E2" s="76" t="s">
        <v>118</v>
      </c>
      <c r="F2" s="76" t="s">
        <v>120</v>
      </c>
      <c r="G2" s="76" t="s">
        <v>7</v>
      </c>
      <c r="H2" s="77" t="s">
        <v>122</v>
      </c>
      <c r="I2" s="77" t="s">
        <v>248</v>
      </c>
      <c r="J2" s="76" t="s">
        <v>18</v>
      </c>
      <c r="K2" s="76" t="s">
        <v>124</v>
      </c>
      <c r="L2" s="77" t="s">
        <v>249</v>
      </c>
    </row>
    <row r="3" customFormat="false" ht="63.75" hidden="false" customHeight="true" outlineLevel="0" collapsed="false">
      <c r="A3" s="58" t="s">
        <v>250</v>
      </c>
      <c r="B3" s="59" t="s">
        <v>251</v>
      </c>
      <c r="C3" s="60" t="s">
        <v>252</v>
      </c>
      <c r="D3" s="34" t="s">
        <v>253</v>
      </c>
      <c r="E3" s="70" t="s">
        <v>57</v>
      </c>
      <c r="F3" s="63" t="s">
        <v>79</v>
      </c>
      <c r="G3" s="64"/>
      <c r="H3" s="65"/>
      <c r="I3" s="65"/>
      <c r="J3" s="63" t="s">
        <v>20</v>
      </c>
      <c r="K3" s="17" t="n">
        <v>5</v>
      </c>
      <c r="L3" s="66" t="s">
        <v>254</v>
      </c>
    </row>
    <row r="4" customFormat="false" ht="63.75" hidden="false" customHeight="true" outlineLevel="0" collapsed="false">
      <c r="A4" s="38" t="s">
        <v>255</v>
      </c>
      <c r="B4" s="67" t="s">
        <v>256</v>
      </c>
      <c r="C4" s="68" t="s">
        <v>257</v>
      </c>
      <c r="D4" s="34" t="s">
        <v>253</v>
      </c>
      <c r="E4" s="71" t="s">
        <v>53</v>
      </c>
      <c r="F4" s="74" t="s">
        <v>81</v>
      </c>
      <c r="G4" s="64"/>
      <c r="H4" s="65"/>
      <c r="I4" s="65"/>
      <c r="J4" s="74" t="s">
        <v>21</v>
      </c>
      <c r="K4" s="17" t="n">
        <v>3</v>
      </c>
      <c r="L4" s="75" t="s">
        <v>258</v>
      </c>
    </row>
    <row r="5" customFormat="false" ht="63.75" hidden="false" customHeight="true" outlineLevel="0" collapsed="false">
      <c r="A5" s="58" t="s">
        <v>259</v>
      </c>
      <c r="B5" s="59" t="s">
        <v>260</v>
      </c>
      <c r="C5" s="60" t="s">
        <v>261</v>
      </c>
      <c r="D5" s="34" t="s">
        <v>253</v>
      </c>
      <c r="E5" s="71" t="s">
        <v>53</v>
      </c>
      <c r="F5" s="63" t="s">
        <v>79</v>
      </c>
      <c r="G5" s="64"/>
      <c r="H5" s="65"/>
      <c r="I5" s="65"/>
      <c r="J5" s="63" t="s">
        <v>20</v>
      </c>
      <c r="K5" s="17" t="n">
        <v>3</v>
      </c>
      <c r="L5" s="66" t="s">
        <v>262</v>
      </c>
    </row>
    <row r="6" customFormat="false" ht="63.75" hidden="false" customHeight="true" outlineLevel="0" collapsed="false">
      <c r="A6" s="38" t="s">
        <v>263</v>
      </c>
      <c r="B6" s="67" t="s">
        <v>264</v>
      </c>
      <c r="C6" s="68" t="s">
        <v>265</v>
      </c>
      <c r="D6" s="34" t="s">
        <v>253</v>
      </c>
      <c r="E6" s="61" t="s">
        <v>129</v>
      </c>
      <c r="F6" s="63" t="s">
        <v>79</v>
      </c>
      <c r="G6" s="64"/>
      <c r="H6" s="65"/>
      <c r="I6" s="65"/>
      <c r="J6" s="63" t="s">
        <v>20</v>
      </c>
      <c r="K6" s="17" t="n">
        <v>2</v>
      </c>
      <c r="L6" s="66" t="s">
        <v>266</v>
      </c>
    </row>
    <row r="7" customFormat="false" ht="63.75" hidden="false" customHeight="true" outlineLevel="0" collapsed="false">
      <c r="A7" s="58" t="s">
        <v>267</v>
      </c>
      <c r="B7" s="59" t="s">
        <v>268</v>
      </c>
      <c r="C7" s="60" t="s">
        <v>269</v>
      </c>
      <c r="D7" s="34" t="s">
        <v>253</v>
      </c>
      <c r="E7" s="61" t="s">
        <v>129</v>
      </c>
      <c r="F7" s="63" t="s">
        <v>79</v>
      </c>
      <c r="G7" s="64"/>
      <c r="H7" s="65"/>
      <c r="I7" s="65"/>
      <c r="J7" s="63" t="s">
        <v>20</v>
      </c>
      <c r="K7" s="17" t="n">
        <v>2</v>
      </c>
      <c r="L7" s="66" t="s">
        <v>270</v>
      </c>
    </row>
    <row r="8" customFormat="false" ht="63.75" hidden="false" customHeight="true" outlineLevel="0" collapsed="false">
      <c r="A8" s="38" t="s">
        <v>271</v>
      </c>
      <c r="B8" s="67" t="s">
        <v>272</v>
      </c>
      <c r="C8" s="68" t="s">
        <v>273</v>
      </c>
      <c r="D8" s="34" t="s">
        <v>253</v>
      </c>
      <c r="E8" s="71" t="s">
        <v>53</v>
      </c>
      <c r="F8" s="74" t="s">
        <v>81</v>
      </c>
      <c r="G8" s="64"/>
      <c r="H8" s="65"/>
      <c r="I8" s="65"/>
      <c r="J8" s="74" t="s">
        <v>21</v>
      </c>
      <c r="K8" s="17" t="n">
        <v>2</v>
      </c>
      <c r="L8" s="75" t="s">
        <v>274</v>
      </c>
    </row>
    <row r="9" customFormat="false" ht="63.75" hidden="false" customHeight="true" outlineLevel="0" collapsed="false">
      <c r="A9" s="58" t="s">
        <v>275</v>
      </c>
      <c r="B9" s="59" t="s">
        <v>276</v>
      </c>
      <c r="C9" s="60" t="s">
        <v>277</v>
      </c>
      <c r="D9" s="34" t="s">
        <v>253</v>
      </c>
      <c r="E9" s="61" t="s">
        <v>129</v>
      </c>
      <c r="F9" s="74" t="s">
        <v>81</v>
      </c>
      <c r="G9" s="64"/>
      <c r="H9" s="65"/>
      <c r="I9" s="65"/>
      <c r="J9" s="74" t="s">
        <v>21</v>
      </c>
      <c r="K9" s="17" t="n">
        <v>2</v>
      </c>
      <c r="L9" s="75" t="s">
        <v>278</v>
      </c>
    </row>
    <row r="10" customFormat="false" ht="63.75" hidden="false" customHeight="true" outlineLevel="0" collapsed="false">
      <c r="A10" s="38" t="s">
        <v>279</v>
      </c>
      <c r="B10" s="67" t="s">
        <v>280</v>
      </c>
      <c r="C10" s="68" t="s">
        <v>281</v>
      </c>
      <c r="D10" s="34" t="s">
        <v>253</v>
      </c>
      <c r="E10" s="72" t="s">
        <v>51</v>
      </c>
      <c r="F10" s="63" t="s">
        <v>79</v>
      </c>
      <c r="G10" s="64"/>
      <c r="H10" s="65"/>
      <c r="I10" s="65"/>
      <c r="J10" s="63" t="s">
        <v>20</v>
      </c>
      <c r="K10" s="17" t="n">
        <v>10</v>
      </c>
      <c r="L10" s="66" t="s">
        <v>282</v>
      </c>
    </row>
    <row r="11" customFormat="false" ht="63.75" hidden="false" customHeight="true" outlineLevel="0" collapsed="false">
      <c r="A11" s="58" t="s">
        <v>283</v>
      </c>
      <c r="B11" s="59" t="s">
        <v>284</v>
      </c>
      <c r="C11" s="60" t="s">
        <v>285</v>
      </c>
      <c r="D11" s="34" t="s">
        <v>253</v>
      </c>
      <c r="E11" s="72" t="s">
        <v>51</v>
      </c>
      <c r="F11" s="63" t="s">
        <v>79</v>
      </c>
      <c r="G11" s="64"/>
      <c r="H11" s="65"/>
      <c r="I11" s="65"/>
      <c r="J11" s="63" t="s">
        <v>20</v>
      </c>
      <c r="K11" s="17" t="n">
        <v>8</v>
      </c>
      <c r="L11" s="66" t="s">
        <v>286</v>
      </c>
    </row>
    <row r="12" customFormat="false" ht="63.75" hidden="false" customHeight="true" outlineLevel="0" collapsed="false">
      <c r="A12" s="38" t="s">
        <v>287</v>
      </c>
      <c r="B12" s="67" t="s">
        <v>288</v>
      </c>
      <c r="C12" s="68" t="s">
        <v>289</v>
      </c>
      <c r="D12" s="34" t="s">
        <v>253</v>
      </c>
      <c r="E12" s="72" t="s">
        <v>51</v>
      </c>
      <c r="F12" s="63" t="s">
        <v>79</v>
      </c>
      <c r="G12" s="64"/>
      <c r="H12" s="65"/>
      <c r="I12" s="65"/>
      <c r="J12" s="63" t="s">
        <v>20</v>
      </c>
      <c r="K12" s="17" t="n">
        <v>10</v>
      </c>
      <c r="L12" s="66" t="s">
        <v>290</v>
      </c>
    </row>
    <row r="13" customFormat="false" ht="63.75" hidden="false" customHeight="true" outlineLevel="0" collapsed="false">
      <c r="A13" s="58" t="s">
        <v>291</v>
      </c>
      <c r="B13" s="59" t="s">
        <v>292</v>
      </c>
      <c r="C13" s="60" t="s">
        <v>293</v>
      </c>
      <c r="D13" s="34" t="s">
        <v>253</v>
      </c>
      <c r="E13" s="71" t="s">
        <v>53</v>
      </c>
      <c r="F13" s="63" t="s">
        <v>79</v>
      </c>
      <c r="G13" s="64"/>
      <c r="H13" s="65"/>
      <c r="I13" s="65"/>
      <c r="J13" s="63" t="s">
        <v>20</v>
      </c>
      <c r="K13" s="17" t="n">
        <v>8</v>
      </c>
      <c r="L13" s="66" t="s">
        <v>294</v>
      </c>
    </row>
    <row r="14" customFormat="false" ht="63.75" hidden="false" customHeight="true" outlineLevel="0" collapsed="false">
      <c r="A14" s="38" t="s">
        <v>295</v>
      </c>
      <c r="B14" s="67" t="s">
        <v>296</v>
      </c>
      <c r="C14" s="68" t="s">
        <v>297</v>
      </c>
      <c r="D14" s="34" t="s">
        <v>253</v>
      </c>
      <c r="E14" s="71" t="s">
        <v>53</v>
      </c>
      <c r="F14" s="74" t="s">
        <v>81</v>
      </c>
      <c r="G14" s="64"/>
      <c r="H14" s="65"/>
      <c r="I14" s="65"/>
      <c r="J14" s="74" t="s">
        <v>21</v>
      </c>
      <c r="K14" s="17" t="n">
        <v>5</v>
      </c>
      <c r="L14" s="75" t="s">
        <v>298</v>
      </c>
    </row>
    <row r="15" customFormat="false" ht="63.75" hidden="false" customHeight="true" outlineLevel="0" collapsed="false">
      <c r="A15" s="58" t="s">
        <v>299</v>
      </c>
      <c r="B15" s="59" t="s">
        <v>300</v>
      </c>
      <c r="C15" s="60" t="s">
        <v>301</v>
      </c>
      <c r="D15" s="34" t="s">
        <v>253</v>
      </c>
      <c r="E15" s="72" t="s">
        <v>51</v>
      </c>
      <c r="F15" s="63" t="s">
        <v>79</v>
      </c>
      <c r="G15" s="64"/>
      <c r="H15" s="65"/>
      <c r="I15" s="65"/>
      <c r="J15" s="63" t="s">
        <v>20</v>
      </c>
      <c r="K15" s="17" t="n">
        <v>5</v>
      </c>
      <c r="L15" s="66" t="s">
        <v>302</v>
      </c>
    </row>
    <row r="16" customFormat="false" ht="63.75" hidden="false" customHeight="true" outlineLevel="0" collapsed="false">
      <c r="A16" s="38" t="s">
        <v>303</v>
      </c>
      <c r="B16" s="67" t="s">
        <v>304</v>
      </c>
      <c r="C16" s="68" t="s">
        <v>305</v>
      </c>
      <c r="D16" s="34" t="s">
        <v>253</v>
      </c>
      <c r="E16" s="71" t="s">
        <v>53</v>
      </c>
      <c r="F16" s="63" t="s">
        <v>79</v>
      </c>
      <c r="G16" s="64"/>
      <c r="H16" s="65"/>
      <c r="I16" s="65"/>
      <c r="J16" s="63" t="s">
        <v>20</v>
      </c>
      <c r="K16" s="17" t="n">
        <v>3</v>
      </c>
      <c r="L16" s="66" t="s">
        <v>306</v>
      </c>
    </row>
    <row r="17" customFormat="false" ht="63.75" hidden="false" customHeight="true" outlineLevel="0" collapsed="false">
      <c r="A17" s="58" t="s">
        <v>307</v>
      </c>
      <c r="B17" s="59" t="s">
        <v>308</v>
      </c>
      <c r="C17" s="60" t="s">
        <v>309</v>
      </c>
      <c r="D17" s="34" t="s">
        <v>253</v>
      </c>
      <c r="E17" s="72" t="s">
        <v>51</v>
      </c>
      <c r="F17" s="74" t="s">
        <v>81</v>
      </c>
      <c r="G17" s="64"/>
      <c r="H17" s="65"/>
      <c r="I17" s="65"/>
      <c r="J17" s="74" t="s">
        <v>21</v>
      </c>
      <c r="K17" s="17" t="n">
        <v>5</v>
      </c>
      <c r="L17" s="75" t="s">
        <v>310</v>
      </c>
    </row>
    <row r="18" customFormat="false" ht="63.75" hidden="false" customHeight="true" outlineLevel="0" collapsed="false">
      <c r="A18" s="38" t="s">
        <v>311</v>
      </c>
      <c r="B18" s="67" t="s">
        <v>312</v>
      </c>
      <c r="C18" s="68" t="s">
        <v>313</v>
      </c>
      <c r="D18" s="34" t="s">
        <v>253</v>
      </c>
      <c r="E18" s="73" t="s">
        <v>55</v>
      </c>
      <c r="F18" s="63" t="s">
        <v>79</v>
      </c>
      <c r="G18" s="64"/>
      <c r="H18" s="65"/>
      <c r="I18" s="65"/>
      <c r="J18" s="63" t="s">
        <v>20</v>
      </c>
      <c r="K18" s="17" t="n">
        <v>10</v>
      </c>
      <c r="L18" s="66" t="s">
        <v>314</v>
      </c>
    </row>
    <row r="19" customFormat="false" ht="63.75" hidden="false" customHeight="true" outlineLevel="0" collapsed="false">
      <c r="A19" s="58" t="s">
        <v>315</v>
      </c>
      <c r="B19" s="59" t="s">
        <v>316</v>
      </c>
      <c r="C19" s="60" t="s">
        <v>317</v>
      </c>
      <c r="D19" s="34" t="s">
        <v>253</v>
      </c>
      <c r="E19" s="73" t="s">
        <v>55</v>
      </c>
      <c r="F19" s="74" t="s">
        <v>81</v>
      </c>
      <c r="G19" s="64"/>
      <c r="H19" s="65"/>
      <c r="I19" s="65"/>
      <c r="J19" s="74" t="s">
        <v>21</v>
      </c>
      <c r="K19" s="17" t="n">
        <v>3</v>
      </c>
      <c r="L19" s="75" t="s">
        <v>318</v>
      </c>
    </row>
    <row r="20" customFormat="false" ht="63.75" hidden="false" customHeight="true" outlineLevel="0" collapsed="false">
      <c r="A20" s="38" t="s">
        <v>319</v>
      </c>
      <c r="B20" s="67" t="s">
        <v>320</v>
      </c>
      <c r="C20" s="68" t="s">
        <v>321</v>
      </c>
      <c r="D20" s="34" t="s">
        <v>253</v>
      </c>
      <c r="E20" s="73" t="s">
        <v>55</v>
      </c>
      <c r="F20" s="63" t="s">
        <v>79</v>
      </c>
      <c r="G20" s="64"/>
      <c r="H20" s="65"/>
      <c r="I20" s="65"/>
      <c r="J20" s="63" t="s">
        <v>20</v>
      </c>
      <c r="K20" s="17" t="n">
        <v>8</v>
      </c>
      <c r="L20" s="66" t="s">
        <v>322</v>
      </c>
    </row>
    <row r="21" customFormat="false" ht="63.75" hidden="false" customHeight="true" outlineLevel="0" collapsed="false">
      <c r="A21" s="58" t="s">
        <v>323</v>
      </c>
      <c r="B21" s="59" t="s">
        <v>324</v>
      </c>
      <c r="C21" s="60" t="s">
        <v>325</v>
      </c>
      <c r="D21" s="34" t="s">
        <v>253</v>
      </c>
      <c r="E21" s="72" t="s">
        <v>51</v>
      </c>
      <c r="F21" s="74" t="s">
        <v>81</v>
      </c>
      <c r="G21" s="64"/>
      <c r="H21" s="65"/>
      <c r="I21" s="65"/>
      <c r="J21" s="74" t="s">
        <v>21</v>
      </c>
      <c r="K21" s="17" t="n">
        <v>3</v>
      </c>
      <c r="L21" s="75" t="s">
        <v>326</v>
      </c>
    </row>
    <row r="22" customFormat="false" ht="63.75" hidden="false" customHeight="true" outlineLevel="0" collapsed="false">
      <c r="A22" s="38" t="s">
        <v>327</v>
      </c>
      <c r="B22" s="67" t="s">
        <v>328</v>
      </c>
      <c r="C22" s="68" t="s">
        <v>329</v>
      </c>
      <c r="D22" s="34" t="s">
        <v>253</v>
      </c>
      <c r="E22" s="71" t="s">
        <v>53</v>
      </c>
      <c r="F22" s="74" t="s">
        <v>81</v>
      </c>
      <c r="G22" s="64"/>
      <c r="H22" s="65"/>
      <c r="I22" s="65"/>
      <c r="J22" s="74" t="s">
        <v>21</v>
      </c>
      <c r="K22" s="17" t="n">
        <v>5</v>
      </c>
      <c r="L22" s="75" t="s">
        <v>330</v>
      </c>
    </row>
    <row r="23" customFormat="false" ht="63.75" hidden="false" customHeight="true" outlineLevel="0" collapsed="false">
      <c r="A23" s="58" t="s">
        <v>331</v>
      </c>
      <c r="B23" s="59" t="s">
        <v>332</v>
      </c>
      <c r="C23" s="60" t="s">
        <v>333</v>
      </c>
      <c r="D23" s="34" t="s">
        <v>253</v>
      </c>
      <c r="E23" s="61" t="s">
        <v>129</v>
      </c>
      <c r="F23" s="78" t="s">
        <v>83</v>
      </c>
      <c r="G23" s="64"/>
      <c r="H23" s="65"/>
      <c r="I23" s="65"/>
      <c r="J23" s="74" t="s">
        <v>21</v>
      </c>
      <c r="K23" s="17" t="n">
        <v>3</v>
      </c>
      <c r="L23" s="75" t="s">
        <v>334</v>
      </c>
    </row>
    <row r="24" customFormat="false" ht="63.75" hidden="false" customHeight="true" outlineLevel="0" collapsed="false">
      <c r="A24" s="38" t="s">
        <v>335</v>
      </c>
      <c r="B24" s="67" t="s">
        <v>336</v>
      </c>
      <c r="C24" s="68" t="s">
        <v>337</v>
      </c>
      <c r="D24" s="34" t="s">
        <v>253</v>
      </c>
      <c r="E24" s="73" t="s">
        <v>55</v>
      </c>
      <c r="F24" s="63" t="s">
        <v>79</v>
      </c>
      <c r="G24" s="64"/>
      <c r="H24" s="65"/>
      <c r="I24" s="65"/>
      <c r="J24" s="63" t="s">
        <v>20</v>
      </c>
      <c r="K24" s="17" t="n">
        <v>5</v>
      </c>
      <c r="L24" s="66" t="s">
        <v>338</v>
      </c>
    </row>
    <row r="25" customFormat="false" ht="63.75" hidden="false" customHeight="true" outlineLevel="0" collapsed="false">
      <c r="A25" s="58" t="s">
        <v>339</v>
      </c>
      <c r="B25" s="59" t="s">
        <v>340</v>
      </c>
      <c r="C25" s="60" t="s">
        <v>341</v>
      </c>
      <c r="D25" s="34" t="s">
        <v>253</v>
      </c>
      <c r="E25" s="73" t="s">
        <v>55</v>
      </c>
      <c r="F25" s="63" t="s">
        <v>79</v>
      </c>
      <c r="G25" s="64"/>
      <c r="H25" s="65"/>
      <c r="I25" s="65"/>
      <c r="J25" s="63" t="s">
        <v>20</v>
      </c>
      <c r="K25" s="17" t="n">
        <v>8</v>
      </c>
      <c r="L25" s="66" t="s">
        <v>342</v>
      </c>
    </row>
    <row r="26" customFormat="false" ht="63.75" hidden="false" customHeight="true" outlineLevel="0" collapsed="false">
      <c r="A26" s="38" t="s">
        <v>343</v>
      </c>
      <c r="B26" s="67" t="s">
        <v>344</v>
      </c>
      <c r="C26" s="68" t="s">
        <v>345</v>
      </c>
      <c r="D26" s="34" t="s">
        <v>253</v>
      </c>
      <c r="E26" s="73" t="s">
        <v>55</v>
      </c>
      <c r="F26" s="63" t="s">
        <v>79</v>
      </c>
      <c r="G26" s="64"/>
      <c r="H26" s="65"/>
      <c r="I26" s="65"/>
      <c r="J26" s="63" t="s">
        <v>20</v>
      </c>
      <c r="K26" s="17" t="n">
        <v>5</v>
      </c>
      <c r="L26" s="66" t="s">
        <v>346</v>
      </c>
    </row>
    <row r="27" customFormat="false" ht="63.75" hidden="false" customHeight="true" outlineLevel="0" collapsed="false">
      <c r="A27" s="58" t="s">
        <v>347</v>
      </c>
      <c r="B27" s="59" t="s">
        <v>348</v>
      </c>
      <c r="C27" s="60" t="s">
        <v>349</v>
      </c>
      <c r="D27" s="34" t="s">
        <v>253</v>
      </c>
      <c r="E27" s="73" t="s">
        <v>55</v>
      </c>
      <c r="F27" s="74" t="s">
        <v>81</v>
      </c>
      <c r="G27" s="64"/>
      <c r="H27" s="65"/>
      <c r="I27" s="65"/>
      <c r="J27" s="74" t="s">
        <v>21</v>
      </c>
      <c r="K27" s="17" t="n">
        <v>3</v>
      </c>
      <c r="L27" s="75" t="s">
        <v>350</v>
      </c>
    </row>
    <row r="28" customFormat="false" ht="63.75" hidden="false" customHeight="true" outlineLevel="0" collapsed="false">
      <c r="A28" s="38" t="s">
        <v>351</v>
      </c>
      <c r="B28" s="67" t="s">
        <v>352</v>
      </c>
      <c r="C28" s="68" t="s">
        <v>353</v>
      </c>
      <c r="D28" s="34" t="s">
        <v>253</v>
      </c>
      <c r="E28" s="71" t="s">
        <v>53</v>
      </c>
      <c r="F28" s="63" t="s">
        <v>79</v>
      </c>
      <c r="G28" s="64"/>
      <c r="H28" s="65"/>
      <c r="I28" s="65"/>
      <c r="J28" s="63" t="s">
        <v>20</v>
      </c>
      <c r="K28" s="17" t="n">
        <v>10</v>
      </c>
      <c r="L28" s="66" t="s">
        <v>354</v>
      </c>
    </row>
    <row r="29" customFormat="false" ht="63.75" hidden="false" customHeight="true" outlineLevel="0" collapsed="false">
      <c r="A29" s="58" t="s">
        <v>355</v>
      </c>
      <c r="B29" s="59" t="s">
        <v>356</v>
      </c>
      <c r="C29" s="60" t="s">
        <v>357</v>
      </c>
      <c r="D29" s="34" t="s">
        <v>253</v>
      </c>
      <c r="E29" s="71" t="s">
        <v>53</v>
      </c>
      <c r="F29" s="63" t="s">
        <v>79</v>
      </c>
      <c r="G29" s="64"/>
      <c r="H29" s="65"/>
      <c r="I29" s="65"/>
      <c r="J29" s="63" t="s">
        <v>20</v>
      </c>
      <c r="K29" s="17" t="n">
        <v>8</v>
      </c>
      <c r="L29" s="66" t="s">
        <v>358</v>
      </c>
    </row>
    <row r="30" customFormat="false" ht="63.75" hidden="false" customHeight="true" outlineLevel="0" collapsed="false">
      <c r="A30" s="38" t="s">
        <v>359</v>
      </c>
      <c r="B30" s="67" t="s">
        <v>360</v>
      </c>
      <c r="C30" s="68" t="s">
        <v>361</v>
      </c>
      <c r="D30" s="34" t="s">
        <v>253</v>
      </c>
      <c r="E30" s="73" t="s">
        <v>55</v>
      </c>
      <c r="F30" s="74" t="s">
        <v>81</v>
      </c>
      <c r="G30" s="64"/>
      <c r="H30" s="65"/>
      <c r="I30" s="65"/>
      <c r="J30" s="74" t="s">
        <v>21</v>
      </c>
      <c r="K30" s="17" t="n">
        <v>3</v>
      </c>
      <c r="L30" s="75" t="s">
        <v>362</v>
      </c>
    </row>
    <row r="31" customFormat="false" ht="63.75" hidden="false" customHeight="true" outlineLevel="0" collapsed="false">
      <c r="A31" s="58" t="s">
        <v>363</v>
      </c>
      <c r="B31" s="59" t="s">
        <v>364</v>
      </c>
      <c r="C31" s="60" t="s">
        <v>365</v>
      </c>
      <c r="D31" s="34" t="s">
        <v>253</v>
      </c>
      <c r="E31" s="71" t="s">
        <v>53</v>
      </c>
      <c r="F31" s="74" t="s">
        <v>81</v>
      </c>
      <c r="G31" s="64"/>
      <c r="H31" s="65"/>
      <c r="I31" s="65"/>
      <c r="J31" s="74" t="s">
        <v>21</v>
      </c>
      <c r="K31" s="17" t="n">
        <v>3</v>
      </c>
      <c r="L31" s="75" t="s">
        <v>366</v>
      </c>
    </row>
    <row r="32" customFormat="false" ht="63.75" hidden="false" customHeight="true" outlineLevel="0" collapsed="false">
      <c r="A32" s="38" t="s">
        <v>367</v>
      </c>
      <c r="B32" s="67" t="s">
        <v>368</v>
      </c>
      <c r="C32" s="68" t="s">
        <v>369</v>
      </c>
      <c r="D32" s="34" t="s">
        <v>253</v>
      </c>
      <c r="E32" s="73" t="s">
        <v>55</v>
      </c>
      <c r="F32" s="74" t="s">
        <v>81</v>
      </c>
      <c r="G32" s="64"/>
      <c r="H32" s="65"/>
      <c r="I32" s="65"/>
      <c r="J32" s="74" t="s">
        <v>21</v>
      </c>
      <c r="K32" s="17" t="n">
        <v>5</v>
      </c>
      <c r="L32" s="75" t="s">
        <v>370</v>
      </c>
    </row>
    <row r="33" customFormat="false" ht="63.75" hidden="false" customHeight="true" outlineLevel="0" collapsed="false">
      <c r="A33" s="58" t="s">
        <v>371</v>
      </c>
      <c r="B33" s="59" t="s">
        <v>372</v>
      </c>
      <c r="C33" s="60" t="s">
        <v>373</v>
      </c>
      <c r="D33" s="34" t="s">
        <v>253</v>
      </c>
      <c r="E33" s="61" t="s">
        <v>129</v>
      </c>
      <c r="F33" s="78" t="s">
        <v>83</v>
      </c>
      <c r="G33" s="64"/>
      <c r="H33" s="65"/>
      <c r="I33" s="65"/>
      <c r="J33" s="79" t="s">
        <v>22</v>
      </c>
      <c r="K33" s="17" t="n">
        <v>2</v>
      </c>
      <c r="L33" s="80" t="s">
        <v>374</v>
      </c>
    </row>
    <row r="34" customFormat="false" ht="63.75" hidden="false" customHeight="true" outlineLevel="0" collapsed="false">
      <c r="A34" s="38" t="s">
        <v>375</v>
      </c>
      <c r="B34" s="67" t="s">
        <v>376</v>
      </c>
      <c r="C34" s="68" t="s">
        <v>377</v>
      </c>
      <c r="D34" s="34" t="s">
        <v>253</v>
      </c>
      <c r="E34" s="61" t="s">
        <v>129</v>
      </c>
      <c r="F34" s="74" t="s">
        <v>81</v>
      </c>
      <c r="G34" s="64"/>
      <c r="H34" s="65"/>
      <c r="I34" s="65"/>
      <c r="J34" s="74" t="s">
        <v>21</v>
      </c>
      <c r="K34" s="17" t="n">
        <v>3</v>
      </c>
      <c r="L34" s="75" t="s">
        <v>378</v>
      </c>
    </row>
  </sheetData>
  <mergeCells count="1">
    <mergeCell ref="A1:L1"/>
  </mergeCells>
  <conditionalFormatting sqref="G3:G34">
    <cfRule type="cellIs" priority="2" operator="equal" aboveAverage="0" equalAverage="0" bottom="0" percent="0" rank="0" text="" dxfId="0">
      <formula>"Implemented"</formula>
    </cfRule>
    <cfRule type="cellIs" priority="3" operator="equal" aboveAverage="0" equalAverage="0" bottom="0" percent="0" rank="0" text="" dxfId="1">
      <formula>"Partial"</formula>
    </cfRule>
    <cfRule type="cellIs" priority="4" operator="equal" aboveAverage="0" equalAverage="0" bottom="0" percent="0" rank="0" text="" dxfId="2">
      <formula>"Not Implemented"</formula>
    </cfRule>
    <cfRule type="cellIs" priority="5" operator="equal" aboveAverage="0" equalAverage="0" bottom="0" percent="0" rank="0" text="" dxfId="3">
      <formula>"N/A"</formula>
    </cfRule>
  </conditionalFormatting>
  <dataValidations count="3">
    <dataValidation allowBlank="true" errorStyle="stop" operator="between" showDropDown="false" showErrorMessage="false" showInputMessage="false" sqref="D3:D34" type="list">
      <formula1>"Yes,No"</formula1>
      <formula2>0</formula2>
    </dataValidation>
    <dataValidation allowBlank="true" errorStyle="stop" operator="between" showDropDown="false" showErrorMessage="false" showInputMessage="false" sqref="G3:G34" type="list">
      <formula1>"Implemented,Partial,Not Implemented,N/A"</formula1>
      <formula2>0</formula2>
    </dataValidation>
    <dataValidation allowBlank="true" errorStyle="stop" operator="between" showDropDown="false" showErrorMessage="false" showInputMessage="false" sqref="J3:J3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C5CE7"/>
    <pageSetUpPr fitToPage="false"/>
  </sheetPr>
  <dimension ref="A1:J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36"/>
    <col collapsed="false" customWidth="true" hidden="false" outlineLevel="0" max="7" min="7" style="0" width="18"/>
    <col collapsed="false" customWidth="true" hidden="false" outlineLevel="0" max="8" min="8" style="0" width="14"/>
    <col collapsed="false" customWidth="true" hidden="false" outlineLevel="0" max="9" min="9" style="0" width="8"/>
    <col collapsed="false" customWidth="true" hidden="false" outlineLevel="0" max="10" min="10" style="0" width="14"/>
  </cols>
  <sheetData>
    <row r="1" customFormat="false" ht="36" hidden="false" customHeight="true" outlineLevel="0" collapsed="false">
      <c r="A1" s="55" t="s">
        <v>379</v>
      </c>
      <c r="B1" s="55"/>
      <c r="C1" s="55"/>
      <c r="D1" s="55"/>
      <c r="E1" s="55"/>
      <c r="F1" s="55"/>
      <c r="G1" s="55"/>
      <c r="H1" s="55"/>
      <c r="I1" s="55"/>
      <c r="J1" s="55"/>
    </row>
    <row r="2" customFormat="false" ht="43.5" hidden="false" customHeight="true" outlineLevel="0" collapsed="false">
      <c r="A2" s="81" t="s">
        <v>380</v>
      </c>
      <c r="B2" s="81" t="s">
        <v>381</v>
      </c>
      <c r="C2" s="81" t="s">
        <v>118</v>
      </c>
      <c r="D2" s="81" t="s">
        <v>382</v>
      </c>
      <c r="E2" s="82" t="s">
        <v>383</v>
      </c>
      <c r="F2" s="82" t="s">
        <v>384</v>
      </c>
      <c r="G2" s="81" t="s">
        <v>113</v>
      </c>
      <c r="H2" s="81" t="s">
        <v>385</v>
      </c>
      <c r="I2" s="81" t="s">
        <v>124</v>
      </c>
      <c r="J2" s="81" t="s">
        <v>7</v>
      </c>
    </row>
    <row r="3" customFormat="false" ht="55.5" hidden="false" customHeight="true" outlineLevel="0" collapsed="false">
      <c r="A3" s="58" t="n">
        <v>1</v>
      </c>
      <c r="B3" s="83" t="s">
        <v>150</v>
      </c>
      <c r="C3" s="70" t="s">
        <v>57</v>
      </c>
      <c r="D3" s="63" t="s">
        <v>79</v>
      </c>
      <c r="E3" s="60" t="s">
        <v>386</v>
      </c>
      <c r="F3" s="66" t="s">
        <v>387</v>
      </c>
      <c r="G3" s="64"/>
      <c r="H3" s="64"/>
      <c r="I3" s="64"/>
      <c r="J3" s="64"/>
    </row>
    <row r="4" customFormat="false" ht="55.5" hidden="false" customHeight="true" outlineLevel="0" collapsed="false">
      <c r="A4" s="38" t="n">
        <v>2</v>
      </c>
      <c r="B4" s="84" t="s">
        <v>162</v>
      </c>
      <c r="C4" s="72" t="s">
        <v>51</v>
      </c>
      <c r="D4" s="63" t="s">
        <v>79</v>
      </c>
      <c r="E4" s="68" t="s">
        <v>388</v>
      </c>
      <c r="F4" s="66" t="s">
        <v>389</v>
      </c>
      <c r="G4" s="85"/>
      <c r="H4" s="85"/>
      <c r="I4" s="85"/>
      <c r="J4" s="85"/>
    </row>
    <row r="5" customFormat="false" ht="55.5" hidden="false" customHeight="true" outlineLevel="0" collapsed="false">
      <c r="A5" s="58" t="n">
        <v>3</v>
      </c>
      <c r="B5" s="83" t="s">
        <v>170</v>
      </c>
      <c r="C5" s="72" t="s">
        <v>51</v>
      </c>
      <c r="D5" s="63" t="s">
        <v>79</v>
      </c>
      <c r="E5" s="60" t="s">
        <v>390</v>
      </c>
      <c r="F5" s="66" t="s">
        <v>391</v>
      </c>
      <c r="G5" s="64"/>
      <c r="H5" s="64"/>
      <c r="I5" s="64"/>
      <c r="J5" s="64"/>
    </row>
    <row r="6" customFormat="false" ht="55.5" hidden="false" customHeight="true" outlineLevel="0" collapsed="false">
      <c r="A6" s="38" t="n">
        <v>4</v>
      </c>
      <c r="B6" s="84" t="s">
        <v>351</v>
      </c>
      <c r="C6" s="71" t="s">
        <v>53</v>
      </c>
      <c r="D6" s="63" t="s">
        <v>79</v>
      </c>
      <c r="E6" s="68" t="s">
        <v>392</v>
      </c>
      <c r="F6" s="66" t="s">
        <v>393</v>
      </c>
      <c r="G6" s="85"/>
      <c r="H6" s="85"/>
      <c r="I6" s="85"/>
      <c r="J6" s="85"/>
    </row>
    <row r="7" customFormat="false" ht="55.5" hidden="false" customHeight="true" outlineLevel="0" collapsed="false">
      <c r="A7" s="58" t="n">
        <v>5</v>
      </c>
      <c r="B7" s="83" t="s">
        <v>154</v>
      </c>
      <c r="C7" s="71" t="s">
        <v>53</v>
      </c>
      <c r="D7" s="63" t="s">
        <v>79</v>
      </c>
      <c r="E7" s="60" t="s">
        <v>394</v>
      </c>
      <c r="F7" s="66" t="s">
        <v>395</v>
      </c>
      <c r="G7" s="64"/>
      <c r="H7" s="64"/>
      <c r="I7" s="64"/>
      <c r="J7" s="64"/>
    </row>
    <row r="8" customFormat="false" ht="55.5" hidden="false" customHeight="true" outlineLevel="0" collapsed="false">
      <c r="A8" s="38" t="n">
        <v>6</v>
      </c>
      <c r="B8" s="84" t="s">
        <v>216</v>
      </c>
      <c r="C8" s="71" t="s">
        <v>53</v>
      </c>
      <c r="D8" s="63" t="s">
        <v>79</v>
      </c>
      <c r="E8" s="68" t="s">
        <v>396</v>
      </c>
      <c r="F8" s="66" t="s">
        <v>397</v>
      </c>
      <c r="G8" s="85"/>
      <c r="H8" s="85"/>
      <c r="I8" s="85"/>
      <c r="J8" s="85"/>
    </row>
    <row r="9" customFormat="false" ht="55.5" hidden="false" customHeight="true" outlineLevel="0" collapsed="false">
      <c r="A9" s="58" t="n">
        <v>7</v>
      </c>
      <c r="B9" s="83" t="s">
        <v>287</v>
      </c>
      <c r="C9" s="72" t="s">
        <v>51</v>
      </c>
      <c r="D9" s="63" t="s">
        <v>79</v>
      </c>
      <c r="E9" s="60" t="s">
        <v>398</v>
      </c>
      <c r="F9" s="66" t="s">
        <v>399</v>
      </c>
      <c r="G9" s="64"/>
      <c r="H9" s="64"/>
      <c r="I9" s="64"/>
      <c r="J9" s="64"/>
    </row>
    <row r="10" customFormat="false" ht="55.5" hidden="false" customHeight="true" outlineLevel="0" collapsed="false">
      <c r="A10" s="38" t="n">
        <v>8</v>
      </c>
      <c r="B10" s="84" t="s">
        <v>226</v>
      </c>
      <c r="C10" s="71" t="s">
        <v>53</v>
      </c>
      <c r="D10" s="63" t="s">
        <v>79</v>
      </c>
      <c r="E10" s="68" t="s">
        <v>400</v>
      </c>
      <c r="F10" s="66" t="s">
        <v>401</v>
      </c>
      <c r="G10" s="85"/>
      <c r="H10" s="85"/>
      <c r="I10" s="85"/>
      <c r="J10" s="85"/>
    </row>
    <row r="11" customFormat="false" ht="55.5" hidden="false" customHeight="true" outlineLevel="0" collapsed="false">
      <c r="A11" s="58" t="n">
        <v>9</v>
      </c>
      <c r="B11" s="83" t="s">
        <v>311</v>
      </c>
      <c r="C11" s="73" t="s">
        <v>55</v>
      </c>
      <c r="D11" s="63" t="s">
        <v>79</v>
      </c>
      <c r="E11" s="60" t="s">
        <v>402</v>
      </c>
      <c r="F11" s="66" t="s">
        <v>403</v>
      </c>
      <c r="G11" s="64"/>
      <c r="H11" s="64"/>
      <c r="I11" s="64"/>
      <c r="J11" s="64"/>
    </row>
    <row r="12" customFormat="false" ht="55.5" hidden="false" customHeight="true" outlineLevel="0" collapsed="false">
      <c r="A12" s="38" t="n">
        <v>10</v>
      </c>
      <c r="B12" s="84" t="s">
        <v>221</v>
      </c>
      <c r="C12" s="73" t="s">
        <v>55</v>
      </c>
      <c r="D12" s="74" t="s">
        <v>81</v>
      </c>
      <c r="E12" s="68" t="s">
        <v>404</v>
      </c>
      <c r="F12" s="75" t="s">
        <v>405</v>
      </c>
      <c r="G12" s="85"/>
      <c r="H12" s="85"/>
      <c r="I12" s="85"/>
      <c r="J12" s="85"/>
    </row>
    <row r="13" customFormat="false" ht="55.5" hidden="false" customHeight="true" outlineLevel="0" collapsed="false">
      <c r="A13" s="58" t="n">
        <v>11</v>
      </c>
      <c r="B13" s="83" t="s">
        <v>199</v>
      </c>
      <c r="C13" s="71" t="s">
        <v>53</v>
      </c>
      <c r="D13" s="63" t="s">
        <v>79</v>
      </c>
      <c r="E13" s="60" t="s">
        <v>406</v>
      </c>
      <c r="F13" s="66" t="s">
        <v>407</v>
      </c>
      <c r="G13" s="64"/>
      <c r="H13" s="64"/>
      <c r="I13" s="64"/>
      <c r="J13" s="64"/>
    </row>
    <row r="14" customFormat="false" ht="55.5" hidden="false" customHeight="true" outlineLevel="0" collapsed="false">
      <c r="A14" s="38" t="n">
        <v>12</v>
      </c>
      <c r="B14" s="84" t="s">
        <v>335</v>
      </c>
      <c r="C14" s="73" t="s">
        <v>55</v>
      </c>
      <c r="D14" s="63" t="s">
        <v>79</v>
      </c>
      <c r="E14" s="68" t="s">
        <v>408</v>
      </c>
      <c r="F14" s="66" t="s">
        <v>409</v>
      </c>
      <c r="G14" s="85"/>
      <c r="H14" s="85"/>
      <c r="I14" s="85"/>
      <c r="J14" s="85"/>
    </row>
    <row r="15" customFormat="false" ht="55.5" hidden="false" customHeight="true" outlineLevel="0" collapsed="false">
      <c r="A15" s="58" t="n">
        <v>13</v>
      </c>
      <c r="B15" s="83" t="s">
        <v>355</v>
      </c>
      <c r="C15" s="71" t="s">
        <v>53</v>
      </c>
      <c r="D15" s="63" t="s">
        <v>79</v>
      </c>
      <c r="E15" s="60" t="s">
        <v>410</v>
      </c>
      <c r="F15" s="66" t="s">
        <v>411</v>
      </c>
      <c r="G15" s="64"/>
      <c r="H15" s="64"/>
      <c r="I15" s="64"/>
      <c r="J15" s="64"/>
    </row>
    <row r="16" customFormat="false" ht="55.5" hidden="false" customHeight="true" outlineLevel="0" collapsed="false">
      <c r="A16" s="38" t="n">
        <v>14</v>
      </c>
      <c r="B16" s="84" t="s">
        <v>239</v>
      </c>
      <c r="C16" s="73" t="s">
        <v>55</v>
      </c>
      <c r="D16" s="63" t="s">
        <v>79</v>
      </c>
      <c r="E16" s="68" t="s">
        <v>412</v>
      </c>
      <c r="F16" s="66" t="s">
        <v>413</v>
      </c>
      <c r="G16" s="85"/>
      <c r="H16" s="85"/>
      <c r="I16" s="85"/>
      <c r="J16" s="85"/>
    </row>
    <row r="17" customFormat="false" ht="55.5" hidden="false" customHeight="true" outlineLevel="0" collapsed="false">
      <c r="A17" s="58" t="n">
        <v>15</v>
      </c>
      <c r="B17" s="83" t="s">
        <v>319</v>
      </c>
      <c r="C17" s="73" t="s">
        <v>55</v>
      </c>
      <c r="D17" s="63" t="s">
        <v>79</v>
      </c>
      <c r="E17" s="60" t="s">
        <v>414</v>
      </c>
      <c r="F17" s="66" t="s">
        <v>415</v>
      </c>
      <c r="G17" s="64"/>
      <c r="H17" s="64"/>
      <c r="I17" s="64"/>
      <c r="J17" s="64"/>
    </row>
    <row r="18" customFormat="false" ht="39.75" hidden="false" customHeight="true" outlineLevel="0" collapsed="false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customFormat="false" ht="39.75" hidden="false" customHeight="true" outlineLevel="0" collapsed="false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customFormat="false" ht="39.75" hidden="false" customHeight="true" outlineLevel="0" collapsed="false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customFormat="false" ht="39.75" hidden="false" customHeight="true" outlineLevel="0" collapsed="false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customFormat="false" ht="39.75" hidden="false" customHeight="true" outlineLevel="0" collapsed="false">
      <c r="A22" s="54"/>
      <c r="B22" s="54"/>
      <c r="C22" s="54"/>
      <c r="D22" s="54"/>
      <c r="E22" s="54"/>
      <c r="F22" s="54"/>
      <c r="G22" s="54"/>
      <c r="H22" s="54"/>
      <c r="I22" s="54"/>
      <c r="J22" s="54"/>
    </row>
    <row r="23" customFormat="false" ht="39.75" hidden="false" customHeight="true" outlineLevel="0" collapsed="false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customFormat="false" ht="39.75" hidden="false" customHeight="true" outlineLevel="0" collapsed="false">
      <c r="A24" s="54"/>
      <c r="B24" s="54"/>
      <c r="C24" s="54"/>
      <c r="D24" s="54"/>
      <c r="E24" s="54"/>
      <c r="F24" s="54"/>
      <c r="G24" s="54"/>
      <c r="H24" s="54"/>
      <c r="I24" s="54"/>
      <c r="J24" s="54"/>
    </row>
    <row r="25" customFormat="false" ht="39.75" hidden="false" customHeight="true" outlineLevel="0" collapsed="false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customFormat="false" ht="39.75" hidden="false" customHeight="true" outlineLevel="0" collapsed="false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customFormat="false" ht="39.75" hidden="false" customHeight="true" outlineLevel="0" collapsed="false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customFormat="false" ht="39.75" hidden="false" customHeight="true" outlineLevel="0" collapsed="false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customFormat="false" ht="39.75" hidden="false" customHeight="true" outlineLevel="0" collapsed="false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customFormat="false" ht="39.75" hidden="false" customHeight="true" outlineLevel="0" collapsed="false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customFormat="false" ht="39.75" hidden="false" customHeight="true" outlineLevel="0" collapsed="false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customFormat="false" ht="39.75" hidden="false" customHeight="true" outlineLevel="0" collapsed="false">
      <c r="A32" s="54"/>
      <c r="B32" s="54"/>
      <c r="C32" s="54"/>
      <c r="D32" s="54"/>
      <c r="E32" s="54"/>
      <c r="F32" s="54"/>
      <c r="G32" s="54"/>
      <c r="H32" s="54"/>
      <c r="I32" s="54"/>
      <c r="J32" s="54"/>
    </row>
    <row r="33" customFormat="false" ht="39.75" hidden="false" customHeight="true" outlineLevel="0" collapsed="false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customFormat="false" ht="39.75" hidden="false" customHeight="true" outlineLevel="0" collapsed="false">
      <c r="A34" s="54"/>
      <c r="B34" s="54"/>
      <c r="C34" s="54"/>
      <c r="D34" s="54"/>
      <c r="E34" s="54"/>
      <c r="F34" s="54"/>
      <c r="G34" s="54"/>
      <c r="H34" s="54"/>
      <c r="I34" s="54"/>
      <c r="J34" s="54"/>
    </row>
    <row r="35" customFormat="false" ht="39.75" hidden="false" customHeight="true" outlineLevel="0" collapsed="false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customFormat="false" ht="39.75" hidden="false" customHeight="true" outlineLevel="0" collapsed="false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customFormat="false" ht="39.75" hidden="false" customHeight="true" outlineLevel="0" collapsed="false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customFormat="false" ht="39.75" hidden="false" customHeight="true" outlineLevel="0" collapsed="false">
      <c r="A38" s="54"/>
      <c r="B38" s="54"/>
      <c r="C38" s="54"/>
      <c r="D38" s="54"/>
      <c r="E38" s="54"/>
      <c r="F38" s="54"/>
      <c r="G38" s="54"/>
      <c r="H38" s="54"/>
      <c r="I38" s="54"/>
      <c r="J38" s="54"/>
    </row>
    <row r="39" customFormat="false" ht="39.75" hidden="false" customHeight="true" outlineLevel="0" collapsed="false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0" customFormat="false" ht="39.75" hidden="false" customHeight="true" outlineLevel="0" collapsed="false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customFormat="false" ht="39.75" hidden="false" customHeight="true" outlineLevel="0" collapsed="false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customFormat="false" ht="39.75" hidden="false" customHeight="true" outlineLevel="0" collapsed="false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3" customFormat="false" ht="39.75" hidden="false" customHeight="true" outlineLevel="0" collapsed="false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customFormat="false" ht="39.75" hidden="false" customHeight="true" outlineLevel="0" collapsed="false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customFormat="false" ht="39.75" hidden="false" customHeight="true" outlineLevel="0" collapsed="false">
      <c r="A45" s="53"/>
      <c r="B45" s="53"/>
      <c r="C45" s="53"/>
      <c r="D45" s="53"/>
      <c r="E45" s="53"/>
      <c r="F45" s="53"/>
      <c r="G45" s="53"/>
      <c r="H45" s="53"/>
      <c r="I45" s="53"/>
      <c r="J45" s="53"/>
    </row>
    <row r="46" customFormat="false" ht="39.75" hidden="false" customHeight="true" outlineLevel="0" collapsed="false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customFormat="false" ht="39.75" hidden="false" customHeight="true" outlineLevel="0" collapsed="false">
      <c r="A47" s="53"/>
      <c r="B47" s="53"/>
      <c r="C47" s="53"/>
      <c r="D47" s="53"/>
      <c r="E47" s="53"/>
      <c r="F47" s="53"/>
      <c r="G47" s="53"/>
      <c r="H47" s="53"/>
      <c r="I47" s="53"/>
      <c r="J47" s="53"/>
    </row>
    <row r="48" customFormat="false" ht="39.75" hidden="false" customHeight="true" outlineLevel="0" collapsed="false">
      <c r="A48" s="54"/>
      <c r="B48" s="54"/>
      <c r="C48" s="54"/>
      <c r="D48" s="54"/>
      <c r="E48" s="54"/>
      <c r="F48" s="54"/>
      <c r="G48" s="54"/>
      <c r="H48" s="54"/>
      <c r="I48" s="54"/>
      <c r="J48" s="54"/>
    </row>
    <row r="49" customFormat="false" ht="39.75" hidden="false" customHeight="tru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customFormat="false" ht="39.75" hidden="false" customHeight="true" outlineLevel="0" collapsed="false">
      <c r="A50" s="54"/>
      <c r="B50" s="54"/>
      <c r="C50" s="54"/>
      <c r="D50" s="54"/>
      <c r="E50" s="54"/>
      <c r="F50" s="54"/>
      <c r="G50" s="54"/>
      <c r="H50" s="54"/>
      <c r="I50" s="54"/>
      <c r="J50" s="54"/>
    </row>
    <row r="51" customFormat="false" ht="39.75" hidden="false" customHeight="tru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</row>
    <row r="52" customFormat="false" ht="39.75" hidden="false" customHeight="true" outlineLevel="0" collapsed="false">
      <c r="A52" s="54"/>
      <c r="B52" s="54"/>
      <c r="C52" s="54"/>
      <c r="D52" s="54"/>
      <c r="E52" s="54"/>
      <c r="F52" s="54"/>
      <c r="G52" s="54"/>
      <c r="H52" s="54"/>
      <c r="I52" s="54"/>
      <c r="J52" s="54"/>
    </row>
  </sheetData>
  <mergeCells count="1">
    <mergeCell ref="A1:J1"/>
  </mergeCells>
  <dataValidations count="3">
    <dataValidation allowBlank="true" errorStyle="stop" operator="between" showDropDown="false" showErrorMessage="false" showInputMessage="false" sqref="C3:C52" type="list">
      <formula1>"Layer 1,Layer 2,Layer 3,All Layers,Foundation"</formula1>
      <formula2>0</formula2>
    </dataValidation>
    <dataValidation allowBlank="true" errorStyle="stop" operator="between" showDropDown="false" showErrorMessage="false" showInputMessage="false" sqref="D3:D52" type="list">
      <formula1>"Major NC,Minor NC,Observation"</formula1>
      <formula2>0</formula2>
    </dataValidation>
    <dataValidation allowBlank="true" errorStyle="stop" operator="between" showDropDown="false" showErrorMessage="false" showInputMessage="false" sqref="J3:J52" type="list">
      <formula1>"Not Started,In Progress,Complete,On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2026-06-19T03:23:35Z</dcterms:created>
  <dc:creator>openpyxl</dc:creator>
  <dc:description/>
  <dc:language>en-US</dc:language>
  <cp:lastModifiedBy/>
  <dcterms:modified xsi:type="dcterms:W3CDTF">2026-06-19T03:23:35Z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